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二〇二〇年奉新县县级一般公共预算收支调整方案（草案）" sheetId="2" r:id="rId1"/>
  </sheets>
  <calcPr calcId="144525"/>
</workbook>
</file>

<file path=xl/sharedStrings.xml><?xml version="1.0" encoding="utf-8"?>
<sst xmlns="http://schemas.openxmlformats.org/spreadsheetml/2006/main" count="47" uniqueCount="44">
  <si>
    <t>二〇二〇年奉新县县级一般公共预算收支调整方案（草案）</t>
  </si>
  <si>
    <t xml:space="preserve">      单位：万元</t>
  </si>
  <si>
    <t>收  入  项  目</t>
  </si>
  <si>
    <t>二○二○年预算数</t>
  </si>
  <si>
    <t>二○二○年调整预算数</t>
  </si>
  <si>
    <t>比预算增减</t>
  </si>
  <si>
    <t>支  出  项  目</t>
  </si>
  <si>
    <t>一、一般公共预算收入</t>
  </si>
  <si>
    <t>一、一般公共预算支出</t>
  </si>
  <si>
    <t>（一）税收收入</t>
  </si>
  <si>
    <t>（一）一般公共服务支出</t>
  </si>
  <si>
    <t>（二）非税收入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</si>
  <si>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</si>
  <si>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</si>
  <si>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</si>
  <si>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</si>
  <si>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</si>
  <si>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</si>
  <si>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</si>
  <si>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</si>
  <si>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</si>
  <si>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</si>
  <si>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</si>
  <si>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</si>
  <si>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</si>
  <si>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（十四）自然资源海洋气象等支出</t>
  </si>
  <si>
    <t>（十五）住房保障支出</t>
  </si>
  <si>
    <t>（十六）粮油物资储备支出</t>
  </si>
  <si>
    <t>（十七）灾害防治及应急管理支出</t>
  </si>
  <si>
    <t>（十八）预备费</t>
  </si>
  <si>
    <t>（十九）债务付息支出</t>
  </si>
  <si>
    <t>（二十）债务发行费用支出</t>
  </si>
  <si>
    <t>（二十一）其他支出</t>
  </si>
  <si>
    <t>一般公共预算收入合计</t>
  </si>
  <si>
    <t>一般公共预算支出合计</t>
  </si>
  <si>
    <t>二、 上级转移支付补助收入</t>
  </si>
  <si>
    <t>二、上解上级支出</t>
  </si>
  <si>
    <t>三、一般债务转贷收入</t>
  </si>
  <si>
    <t>三、补助下级支出</t>
  </si>
  <si>
    <t>四、调入资金</t>
  </si>
  <si>
    <t>四、结转下年 </t>
  </si>
  <si>
    <t>五、调入预算稳定调节基金</t>
  </si>
  <si>
    <t>一般公共预算收入总计</t>
  </si>
  <si>
    <t>一般公共预算支出总计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</si>
</sst>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.0_ ;_ * \-#,##0.0_ ;_ * &quot;-&quot;??_ ;_ @_ "/>
    <numFmt numFmtId="177" formatCode="0_);[Red]\(0\)"/>
    <numFmt numFmtId="178" formatCode="0_ "/>
  </numFmts>
  <fonts count="30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" fillId="0" borderId="0"/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" fillId="0" borderId="0"/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54" applyFont="1" applyFill="1" applyAlignment="1">
      <alignment vertical="center"/>
    </xf>
    <xf numFmtId="0" fontId="2" fillId="0" borderId="0" xfId="54" applyFont="1" applyFill="1" applyAlignment="1"/>
    <xf numFmtId="0" fontId="3" fillId="0" borderId="0" xfId="54" applyFont="1" applyFill="1" applyAlignment="1">
      <alignment vertical="center"/>
    </xf>
    <xf numFmtId="0" fontId="4" fillId="0" borderId="0" xfId="54" applyFont="1" applyFill="1" applyAlignment="1">
      <alignment vertical="center"/>
    </xf>
    <xf numFmtId="0" fontId="5" fillId="0" borderId="0" xfId="54" applyFont="1" applyFill="1" applyAlignment="1">
      <alignment horizontal="center" wrapText="1"/>
    </xf>
    <xf numFmtId="0" fontId="2" fillId="0" borderId="0" xfId="54" applyFont="1" applyFill="1" applyAlignment="1">
      <alignment horizontal="center" wrapText="1"/>
    </xf>
    <xf numFmtId="0" fontId="6" fillId="0" borderId="0" xfId="55" applyFont="1" applyFill="1" applyAlignment="1">
      <alignment horizontal="center" vertical="center"/>
    </xf>
    <xf numFmtId="0" fontId="2" fillId="0" borderId="0" xfId="55" applyFont="1" applyFill="1" applyAlignment="1"/>
    <xf numFmtId="0" fontId="5" fillId="0" borderId="0" xfId="55" applyFont="1" applyFill="1" applyAlignment="1">
      <alignment horizontal="center" wrapText="1"/>
    </xf>
    <xf numFmtId="0" fontId="2" fillId="0" borderId="0" xfId="55" applyFont="1" applyFill="1" applyAlignment="1">
      <alignment horizontal="center" wrapText="1"/>
    </xf>
    <xf numFmtId="0" fontId="2" fillId="0" borderId="1" xfId="55" applyFont="1" applyFill="1" applyBorder="1" applyAlignment="1">
      <alignment horizontal="center" wrapText="1"/>
    </xf>
    <xf numFmtId="0" fontId="2" fillId="0" borderId="1" xfId="55" applyFont="1" applyFill="1" applyBorder="1" applyAlignment="1">
      <alignment horizontal="right" vertical="center" wrapText="1"/>
    </xf>
    <xf numFmtId="0" fontId="2" fillId="0" borderId="2" xfId="55" applyFont="1" applyFill="1" applyBorder="1" applyAlignment="1">
      <alignment horizontal="center" vertical="center"/>
    </xf>
    <xf numFmtId="177" fontId="2" fillId="0" borderId="2" xfId="55" applyNumberFormat="1" applyFont="1" applyFill="1" applyBorder="1" applyAlignment="1">
      <alignment horizontal="center" vertical="center" wrapText="1"/>
    </xf>
    <xf numFmtId="10" fontId="2" fillId="0" borderId="2" xfId="55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left" vertical="center" wrapText="1"/>
    </xf>
    <xf numFmtId="41" fontId="2" fillId="0" borderId="2" xfId="54" applyNumberFormat="1" applyFont="1" applyFill="1" applyBorder="1" applyAlignment="1">
      <alignment horizontal="right" vertical="center" wrapText="1"/>
    </xf>
    <xf numFmtId="0" fontId="2" fillId="0" borderId="2" xfId="55" applyFont="1" applyFill="1" applyBorder="1" applyAlignment="1">
      <alignment horizontal="left" vertical="center" wrapText="1"/>
    </xf>
    <xf numFmtId="0" fontId="2" fillId="0" borderId="2" xfId="54" applyFont="1" applyFill="1" applyBorder="1" applyAlignment="1">
      <alignment vertical="center"/>
    </xf>
    <xf numFmtId="0" fontId="2" fillId="0" borderId="2" xfId="54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3" fillId="0" borderId="2" xfId="54" applyFont="1" applyFill="1" applyBorder="1" applyAlignment="1">
      <alignment vertical="center"/>
    </xf>
    <xf numFmtId="0" fontId="3" fillId="0" borderId="2" xfId="54" applyFont="1" applyFill="1" applyBorder="1" applyAlignment="1">
      <alignment horizontal="right" vertical="center"/>
    </xf>
    <xf numFmtId="0" fontId="2" fillId="0" borderId="2" xfId="54" applyFont="1" applyFill="1" applyBorder="1" applyAlignment="1">
      <alignment horizontal="left" vertical="center" indent="1"/>
    </xf>
    <xf numFmtId="41" fontId="2" fillId="0" borderId="2" xfId="55" applyNumberFormat="1" applyFont="1" applyFill="1" applyBorder="1" applyAlignment="1">
      <alignment horizontal="right" vertical="center" wrapText="1"/>
    </xf>
    <xf numFmtId="176" fontId="2" fillId="0" borderId="2" xfId="54" applyNumberFormat="1" applyFont="1" applyFill="1" applyBorder="1" applyAlignment="1">
      <alignment horizontal="right" vertical="center" wrapText="1"/>
    </xf>
    <xf numFmtId="0" fontId="2" fillId="0" borderId="2" xfId="54" applyNumberFormat="1" applyFont="1" applyFill="1" applyBorder="1" applyAlignment="1" applyProtection="1">
      <alignment vertical="center"/>
      <protection locked="0"/>
    </xf>
    <xf numFmtId="178" fontId="2" fillId="0" borderId="2" xfId="54" applyNumberFormat="1" applyFont="1" applyFill="1" applyBorder="1" applyAlignment="1">
      <alignment horizontal="right" vertical="center" wrapText="1"/>
    </xf>
    <xf numFmtId="0" fontId="8" fillId="0" borderId="2" xfId="55" applyFont="1" applyFill="1" applyBorder="1" applyAlignment="1">
      <alignment horizontal="center" vertical="center"/>
    </xf>
    <xf numFmtId="41" fontId="8" fillId="0" borderId="2" xfId="55" applyNumberFormat="1" applyFont="1" applyFill="1" applyBorder="1" applyAlignment="1">
      <alignment horizontal="right" vertical="center" wrapText="1"/>
    </xf>
    <xf numFmtId="0" fontId="8" fillId="0" borderId="2" xfId="55" applyFont="1" applyFill="1" applyBorder="1" applyAlignment="1">
      <alignment horizontal="center" vertical="center" wrapText="1"/>
    </xf>
    <xf numFmtId="41" fontId="8" fillId="0" borderId="2" xfId="54" applyNumberFormat="1" applyFont="1" applyFill="1" applyBorder="1" applyAlignment="1">
      <alignment horizontal="right" vertical="center" wrapText="1"/>
    </xf>
    <xf numFmtId="1" fontId="2" fillId="0" borderId="2" xfId="54" applyNumberFormat="1" applyFont="1" applyFill="1" applyBorder="1" applyAlignment="1" applyProtection="1">
      <alignment horizontal="left" vertical="center" wrapText="1"/>
      <protection locked="0"/>
    </xf>
    <xf numFmtId="41" fontId="2" fillId="0" borderId="2" xfId="55" applyNumberFormat="1" applyFont="1" applyFill="1" applyBorder="1" applyAlignment="1" applyProtection="1">
      <alignment horizontal="right" vertical="center" wrapText="1"/>
    </xf>
    <xf numFmtId="0" fontId="2" fillId="0" borderId="2" xfId="54" applyNumberFormat="1" applyFont="1" applyFill="1" applyBorder="1" applyAlignment="1" applyProtection="1">
      <alignment horizontal="left" vertical="center" wrapText="1"/>
      <protection locked="0"/>
    </xf>
    <xf numFmtId="178" fontId="2" fillId="0" borderId="2" xfId="54" applyNumberFormat="1" applyFont="1" applyFill="1" applyBorder="1" applyAlignment="1" applyProtection="1">
      <alignment horizontal="right" vertical="center" wrapText="1"/>
    </xf>
    <xf numFmtId="178" fontId="2" fillId="0" borderId="2" xfId="55" applyNumberFormat="1" applyFont="1" applyFill="1" applyBorder="1" applyAlignment="1">
      <alignment horizontal="right" vertical="center" wrapText="1"/>
    </xf>
    <xf numFmtId="41" fontId="9" fillId="0" borderId="0" xfId="54" applyNumberFormat="1" applyFont="1" applyFill="1" applyAlignment="1">
      <alignment horizontal="center" wrapText="1"/>
    </xf>
    <xf numFmtId="10" fontId="3" fillId="0" borderId="0" xfId="54" applyNumberFormat="1" applyFont="1" applyFill="1" applyAlignment="1">
      <alignment horizontal="center" wrapText="1"/>
    </xf>
    <xf numFmtId="0" fontId="3" fillId="0" borderId="0" xfId="54" applyFont="1" applyFill="1" applyBorder="1" applyAlignment="1">
      <alignment vertical="center"/>
    </xf>
    <xf numFmtId="41" fontId="2" fillId="0" borderId="0" xfId="54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市本级_宜春市二O一九年预算安排情况表（空表，有公式）" xfId="43"/>
    <cellStyle name="20% - 强调文字颜色 4" xfId="44" builtinId="42"/>
    <cellStyle name="40% - 强调文字颜色 4" xfId="45" builtinId="43"/>
    <cellStyle name="常规_省下发2009年预算表（附件一）_宜春市二O一九年预算安排情况表（空表，有公式）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2003年人大预算表（全省）_宜春市二O一九年预算安排情况表（空表，有公式）" xfId="53"/>
    <cellStyle name="常规_市本级" xfId="54"/>
    <cellStyle name="常规_2003年人大预算表（全省）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workbookViewId="0">
      <selection activeCell="A1" sqref="A1:H1"/>
    </sheetView>
  </sheetViews>
  <sheetFormatPr defaultColWidth="7" defaultRowHeight="14.25"/>
  <cols>
    <col min="1" max="1" width="27.25" style="2" customWidth="1"/>
    <col min="2" max="2" width="11.75" style="5" customWidth="1"/>
    <col min="3" max="3" width="11.625" style="5" customWidth="1"/>
    <col min="4" max="4" width="14.75" style="6" customWidth="1"/>
    <col min="5" max="5" width="29.7833333333333" style="6" customWidth="1"/>
    <col min="6" max="7" width="11.625" style="5" customWidth="1"/>
    <col min="8" max="8" width="13.75" style="6" customWidth="1"/>
    <col min="9" max="9" width="8" style="2" customWidth="1"/>
    <col min="10" max="10" width="11.25" style="2" customWidth="1"/>
    <col min="11" max="11" width="11" style="2" customWidth="1"/>
    <col min="12" max="12" width="9.875" style="2" customWidth="1"/>
    <col min="13" max="16378" width="7" style="2"/>
  </cols>
  <sheetData>
    <row r="1" s="1" customFormat="1" ht="2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15" customHeight="1" spans="1:8">
      <c r="A2" s="8"/>
      <c r="B2" s="9"/>
      <c r="C2" s="9"/>
      <c r="D2" s="10"/>
      <c r="E2" s="11"/>
      <c r="F2" s="12" t="s">
        <v>1</v>
      </c>
      <c r="G2" s="12"/>
      <c r="H2" s="12"/>
    </row>
    <row r="3" s="3" customFormat="1" ht="15" customHeight="1" spans="1:8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4" t="s">
        <v>3</v>
      </c>
      <c r="G3" s="14" t="s">
        <v>4</v>
      </c>
      <c r="H3" s="15" t="s">
        <v>5</v>
      </c>
    </row>
    <row r="4" s="3" customFormat="1" ht="15" customHeight="1" spans="1:8">
      <c r="A4" s="13"/>
      <c r="B4" s="14"/>
      <c r="C4" s="14"/>
      <c r="D4" s="15"/>
      <c r="E4" s="16"/>
      <c r="F4" s="14"/>
      <c r="G4" s="14"/>
      <c r="H4" s="15"/>
    </row>
    <row r="5" s="3" customFormat="1" ht="15" customHeight="1" spans="1:8">
      <c r="A5" s="17" t="s">
        <v>7</v>
      </c>
      <c r="B5" s="18">
        <f>B6+B7</f>
        <v>104264</v>
      </c>
      <c r="C5" s="18">
        <f>C6+C7</f>
        <v>109887</v>
      </c>
      <c r="D5" s="18">
        <f>C5-B5</f>
        <v>5623</v>
      </c>
      <c r="E5" s="19" t="s">
        <v>8</v>
      </c>
      <c r="F5" s="18">
        <f>SUM(F6:F27)</f>
        <v>167713</v>
      </c>
      <c r="G5" s="18">
        <f>SUM(G6:G27)</f>
        <v>180128</v>
      </c>
      <c r="H5" s="18">
        <f>G5-F5</f>
        <v>12415</v>
      </c>
    </row>
    <row r="6" s="3" customFormat="1" ht="15" customHeight="1" spans="1:8">
      <c r="A6" s="20" t="s">
        <v>9</v>
      </c>
      <c r="B6" s="18">
        <v>86564</v>
      </c>
      <c r="C6" s="18">
        <v>69077</v>
      </c>
      <c r="D6" s="18">
        <f>C6-B6</f>
        <v>-17487</v>
      </c>
      <c r="E6" s="21" t="s">
        <v>10</v>
      </c>
      <c r="F6" s="18">
        <v>12560</v>
      </c>
      <c r="G6" s="18">
        <v>13886</v>
      </c>
      <c r="H6" s="18">
        <f>G6-F6</f>
        <v>1326</v>
      </c>
    </row>
    <row r="7" s="3" customFormat="1" ht="15" customHeight="1" spans="1:8">
      <c r="A7" s="20" t="s">
        <v>11</v>
      </c>
      <c r="B7" s="18">
        <v>17700</v>
      </c>
      <c r="C7" s="18">
        <v>40810</v>
      </c>
      <c r="D7" s="18">
        <f>C7-B7</f>
        <v>23110</v>
      </c>
      <c r="E7" s="22" t="s">
        <v>12</v>
      </c>
      <c r="F7" s="18">
        <v>140</v>
      </c>
      <c r="G7" s="18">
        <v>171</v>
      </c>
      <c r="H7" s="18">
        <f t="shared" ref="H7:H31" si="0">G7-F7</f>
        <v>31</v>
      </c>
    </row>
    <row r="8" s="3" customFormat="1" ht="15" customHeight="1" spans="1:8">
      <c r="A8" s="23"/>
      <c r="B8" s="24"/>
      <c r="C8" s="24"/>
      <c r="D8" s="24"/>
      <c r="E8" s="22" t="s">
        <v>13</v>
      </c>
      <c r="F8" s="18">
        <v>9942</v>
      </c>
      <c r="G8" s="18">
        <v>11209</v>
      </c>
      <c r="H8" s="18">
        <f t="shared" si="0"/>
        <v>1267</v>
      </c>
    </row>
    <row r="9" s="3" customFormat="1" ht="15" customHeight="1" spans="1:8">
      <c r="A9" s="25"/>
      <c r="B9" s="26"/>
      <c r="C9" s="26"/>
      <c r="D9" s="27"/>
      <c r="E9" s="22" t="s">
        <v>14</v>
      </c>
      <c r="F9" s="18">
        <v>22301</v>
      </c>
      <c r="G9" s="18">
        <v>25238</v>
      </c>
      <c r="H9" s="18">
        <f t="shared" si="0"/>
        <v>2937</v>
      </c>
    </row>
    <row r="10" s="3" customFormat="1" ht="15" customHeight="1" spans="1:8">
      <c r="A10" s="25"/>
      <c r="B10" s="26"/>
      <c r="C10" s="26"/>
      <c r="D10" s="27"/>
      <c r="E10" s="22" t="s">
        <v>15</v>
      </c>
      <c r="F10" s="18">
        <f>13174+5000</f>
        <v>18174</v>
      </c>
      <c r="G10" s="18">
        <v>18184</v>
      </c>
      <c r="H10" s="18">
        <f t="shared" si="0"/>
        <v>10</v>
      </c>
    </row>
    <row r="11" s="3" customFormat="1" ht="15" customHeight="1" spans="1:8">
      <c r="A11" s="25"/>
      <c r="B11" s="26"/>
      <c r="C11" s="26"/>
      <c r="D11" s="27"/>
      <c r="E11" s="22" t="s">
        <v>16</v>
      </c>
      <c r="F11" s="18">
        <v>1080</v>
      </c>
      <c r="G11" s="18">
        <v>1155</v>
      </c>
      <c r="H11" s="18">
        <f t="shared" si="0"/>
        <v>75</v>
      </c>
    </row>
    <row r="12" s="3" customFormat="1" ht="15" customHeight="1" spans="1:8">
      <c r="A12" s="25"/>
      <c r="B12" s="26"/>
      <c r="C12" s="26"/>
      <c r="D12" s="27"/>
      <c r="E12" s="22" t="s">
        <v>17</v>
      </c>
      <c r="F12" s="18">
        <f>23028</f>
        <v>23028</v>
      </c>
      <c r="G12" s="18">
        <v>22104</v>
      </c>
      <c r="H12" s="18">
        <f t="shared" si="0"/>
        <v>-924</v>
      </c>
    </row>
    <row r="13" s="3" customFormat="1" ht="15" customHeight="1" spans="1:8">
      <c r="A13" s="25"/>
      <c r="B13" s="26"/>
      <c r="C13" s="26"/>
      <c r="D13" s="27"/>
      <c r="E13" s="22" t="s">
        <v>18</v>
      </c>
      <c r="F13" s="18">
        <f>13770</f>
        <v>13770</v>
      </c>
      <c r="G13" s="18">
        <v>12861</v>
      </c>
      <c r="H13" s="18">
        <f t="shared" si="0"/>
        <v>-909</v>
      </c>
    </row>
    <row r="14" s="3" customFormat="1" ht="15" customHeight="1" spans="1:8">
      <c r="A14" s="25"/>
      <c r="B14" s="26"/>
      <c r="C14" s="26"/>
      <c r="D14" s="27"/>
      <c r="E14" s="22" t="s">
        <v>19</v>
      </c>
      <c r="F14" s="18">
        <v>457</v>
      </c>
      <c r="G14" s="18">
        <v>501</v>
      </c>
      <c r="H14" s="18">
        <f t="shared" si="0"/>
        <v>44</v>
      </c>
    </row>
    <row r="15" s="3" customFormat="1" ht="15" customHeight="1" spans="1:8">
      <c r="A15" s="25"/>
      <c r="B15" s="26"/>
      <c r="C15" s="26"/>
      <c r="D15" s="27"/>
      <c r="E15" s="22" t="s">
        <v>20</v>
      </c>
      <c r="F15" s="18">
        <f>3036+16300</f>
        <v>19336</v>
      </c>
      <c r="G15" s="18">
        <v>24121</v>
      </c>
      <c r="H15" s="18">
        <f t="shared" si="0"/>
        <v>4785</v>
      </c>
    </row>
    <row r="16" s="3" customFormat="1" ht="15" customHeight="1" spans="1:8">
      <c r="A16" s="25"/>
      <c r="B16" s="26"/>
      <c r="C16" s="26"/>
      <c r="D16" s="27"/>
      <c r="E16" s="22" t="s">
        <v>21</v>
      </c>
      <c r="F16" s="18">
        <f>7574</f>
        <v>7574</v>
      </c>
      <c r="G16" s="18">
        <v>7937</v>
      </c>
      <c r="H16" s="18">
        <f t="shared" si="0"/>
        <v>363</v>
      </c>
    </row>
    <row r="17" s="3" customFormat="1" ht="15" customHeight="1" spans="1:8">
      <c r="A17" s="25"/>
      <c r="B17" s="26"/>
      <c r="C17" s="26"/>
      <c r="D17" s="27"/>
      <c r="E17" s="22" t="s">
        <v>22</v>
      </c>
      <c r="F17" s="18">
        <v>683</v>
      </c>
      <c r="G17" s="18">
        <v>755</v>
      </c>
      <c r="H17" s="18">
        <f t="shared" si="0"/>
        <v>72</v>
      </c>
    </row>
    <row r="18" s="3" customFormat="1" ht="15" customHeight="1" spans="1:8">
      <c r="A18" s="25"/>
      <c r="B18" s="26"/>
      <c r="C18" s="26"/>
      <c r="D18" s="27"/>
      <c r="E18" s="22" t="s">
        <v>23</v>
      </c>
      <c r="F18" s="18">
        <v>9576</v>
      </c>
      <c r="G18" s="18">
        <v>22088</v>
      </c>
      <c r="H18" s="18">
        <f t="shared" si="0"/>
        <v>12512</v>
      </c>
    </row>
    <row r="19" s="3" customFormat="1" ht="15" customHeight="1" spans="1:8">
      <c r="A19" s="25"/>
      <c r="B19" s="26"/>
      <c r="C19" s="26"/>
      <c r="D19" s="27"/>
      <c r="E19" s="22" t="s">
        <v>24</v>
      </c>
      <c r="F19" s="18">
        <v>119</v>
      </c>
      <c r="G19" s="18">
        <v>132</v>
      </c>
      <c r="H19" s="18">
        <f t="shared" si="0"/>
        <v>13</v>
      </c>
    </row>
    <row r="20" s="3" customFormat="1" ht="15" customHeight="1" spans="1:8">
      <c r="A20" s="28"/>
      <c r="B20" s="26"/>
      <c r="C20" s="26"/>
      <c r="D20" s="27"/>
      <c r="E20" s="22" t="s">
        <v>25</v>
      </c>
      <c r="F20" s="18">
        <v>1515</v>
      </c>
      <c r="G20" s="18">
        <v>1575</v>
      </c>
      <c r="H20" s="18">
        <f t="shared" si="0"/>
        <v>60</v>
      </c>
    </row>
    <row r="21" s="3" customFormat="1" ht="15" customHeight="1" spans="1:13">
      <c r="A21" s="25"/>
      <c r="B21" s="26"/>
      <c r="C21" s="26"/>
      <c r="D21" s="27"/>
      <c r="E21" s="22" t="s">
        <v>26</v>
      </c>
      <c r="F21" s="18">
        <v>4997</v>
      </c>
      <c r="G21" s="18">
        <v>4908</v>
      </c>
      <c r="H21" s="18">
        <f t="shared" si="0"/>
        <v>-89</v>
      </c>
      <c r="J21" s="41"/>
      <c r="K21" s="41"/>
      <c r="L21" s="41"/>
      <c r="M21" s="41"/>
    </row>
    <row r="22" s="3" customFormat="1" ht="15" customHeight="1" spans="1:13">
      <c r="A22" s="20"/>
      <c r="B22" s="18"/>
      <c r="C22" s="18"/>
      <c r="D22" s="27"/>
      <c r="E22" s="22" t="s">
        <v>27</v>
      </c>
      <c r="F22" s="18">
        <v>221</v>
      </c>
      <c r="G22" s="18">
        <v>839</v>
      </c>
      <c r="H22" s="18">
        <f t="shared" si="0"/>
        <v>618</v>
      </c>
      <c r="J22" s="41"/>
      <c r="K22" s="41"/>
      <c r="L22" s="41"/>
      <c r="M22" s="41"/>
    </row>
    <row r="23" s="3" customFormat="1" ht="15" customHeight="1" spans="1:13">
      <c r="A23" s="25"/>
      <c r="B23" s="26"/>
      <c r="C23" s="26"/>
      <c r="D23" s="27"/>
      <c r="E23" s="22" t="s">
        <v>28</v>
      </c>
      <c r="F23" s="18">
        <v>849</v>
      </c>
      <c r="G23" s="18">
        <v>923</v>
      </c>
      <c r="H23" s="18">
        <f t="shared" si="0"/>
        <v>74</v>
      </c>
      <c r="J23" s="41"/>
      <c r="K23" s="41"/>
      <c r="L23" s="41"/>
      <c r="M23" s="41"/>
    </row>
    <row r="24" s="3" customFormat="1" ht="15" customHeight="1" spans="1:13">
      <c r="A24" s="25"/>
      <c r="B24" s="26"/>
      <c r="C24" s="26"/>
      <c r="D24" s="27"/>
      <c r="E24" s="22" t="s">
        <v>29</v>
      </c>
      <c r="F24" s="18">
        <v>4000</v>
      </c>
      <c r="G24" s="18">
        <v>3000</v>
      </c>
      <c r="H24" s="18">
        <f t="shared" si="0"/>
        <v>-1000</v>
      </c>
      <c r="J24" s="41"/>
      <c r="K24" s="42"/>
      <c r="L24" s="41"/>
      <c r="M24" s="41"/>
    </row>
    <row r="25" s="3" customFormat="1" ht="15" customHeight="1" spans="1:13">
      <c r="A25" s="25"/>
      <c r="B25" s="26"/>
      <c r="C25" s="26"/>
      <c r="D25" s="27"/>
      <c r="E25" s="22" t="s">
        <v>30</v>
      </c>
      <c r="F25" s="18">
        <v>2980</v>
      </c>
      <c r="G25" s="18">
        <v>3480</v>
      </c>
      <c r="H25" s="18">
        <f t="shared" si="0"/>
        <v>500</v>
      </c>
      <c r="J25" s="41"/>
      <c r="K25" s="42"/>
      <c r="L25" s="42"/>
      <c r="M25" s="41"/>
    </row>
    <row r="26" s="3" customFormat="1" ht="15" customHeight="1" spans="1:8">
      <c r="A26" s="21"/>
      <c r="B26" s="26"/>
      <c r="C26" s="26"/>
      <c r="D26" s="27"/>
      <c r="E26" s="22" t="s">
        <v>31</v>
      </c>
      <c r="F26" s="18">
        <v>20</v>
      </c>
      <c r="G26" s="18">
        <v>20</v>
      </c>
      <c r="H26" s="29">
        <f t="shared" si="0"/>
        <v>0</v>
      </c>
    </row>
    <row r="27" s="4" customFormat="1" ht="15" customHeight="1" spans="1:10">
      <c r="A27" s="25"/>
      <c r="B27" s="26"/>
      <c r="C27" s="26"/>
      <c r="D27" s="27"/>
      <c r="E27" s="22" t="s">
        <v>32</v>
      </c>
      <c r="F27" s="18">
        <v>14391</v>
      </c>
      <c r="G27" s="18">
        <v>5041</v>
      </c>
      <c r="H27" s="18">
        <f t="shared" si="0"/>
        <v>-9350</v>
      </c>
      <c r="J27" s="3"/>
    </row>
    <row r="28" s="3" customFormat="1" ht="15" customHeight="1" spans="1:8">
      <c r="A28" s="30" t="s">
        <v>33</v>
      </c>
      <c r="B28" s="31">
        <f>B5</f>
        <v>104264</v>
      </c>
      <c r="C28" s="31">
        <f>C5</f>
        <v>109887</v>
      </c>
      <c r="D28" s="31">
        <f t="shared" ref="D28:D33" si="1">C28-B28</f>
        <v>5623</v>
      </c>
      <c r="E28" s="32" t="s">
        <v>34</v>
      </c>
      <c r="F28" s="31">
        <f>SUM(F6:F27)</f>
        <v>167713</v>
      </c>
      <c r="G28" s="31">
        <f>SUM(G6:G27)</f>
        <v>180128</v>
      </c>
      <c r="H28" s="33">
        <f t="shared" si="0"/>
        <v>12415</v>
      </c>
    </row>
    <row r="29" s="3" customFormat="1" ht="15" customHeight="1" spans="1:8">
      <c r="A29" s="28" t="s">
        <v>35</v>
      </c>
      <c r="B29" s="18">
        <v>43566</v>
      </c>
      <c r="C29" s="18">
        <v>42858</v>
      </c>
      <c r="D29" s="18">
        <f t="shared" si="1"/>
        <v>-708</v>
      </c>
      <c r="E29" s="34" t="s">
        <v>36</v>
      </c>
      <c r="F29" s="35">
        <f>11343-2427</f>
        <v>8916</v>
      </c>
      <c r="G29" s="35">
        <v>9227</v>
      </c>
      <c r="H29" s="18">
        <f t="shared" si="0"/>
        <v>311</v>
      </c>
    </row>
    <row r="30" s="3" customFormat="1" ht="15" customHeight="1" spans="1:8">
      <c r="A30" s="28" t="s">
        <v>37</v>
      </c>
      <c r="B30" s="18">
        <v>16300</v>
      </c>
      <c r="C30" s="18">
        <v>20868</v>
      </c>
      <c r="D30" s="18">
        <f t="shared" si="1"/>
        <v>4568</v>
      </c>
      <c r="E30" s="36" t="s">
        <v>38</v>
      </c>
      <c r="F30" s="37">
        <v>0</v>
      </c>
      <c r="G30" s="37">
        <v>6056</v>
      </c>
      <c r="H30" s="29">
        <f t="shared" si="0"/>
        <v>6056</v>
      </c>
    </row>
    <row r="31" s="3" customFormat="1" ht="15" customHeight="1" spans="1:8">
      <c r="A31" s="28" t="s">
        <v>39</v>
      </c>
      <c r="B31" s="18">
        <f>7501+5000</f>
        <v>12501</v>
      </c>
      <c r="C31" s="18">
        <v>19300</v>
      </c>
      <c r="D31" s="18">
        <f t="shared" si="1"/>
        <v>6799</v>
      </c>
      <c r="E31" s="34" t="s">
        <v>40</v>
      </c>
      <c r="F31" s="38">
        <v>2</v>
      </c>
      <c r="G31" s="38">
        <v>2</v>
      </c>
      <c r="H31" s="29">
        <f t="shared" si="0"/>
        <v>0</v>
      </c>
    </row>
    <row r="32" s="3" customFormat="1" ht="15" customHeight="1" spans="1:8">
      <c r="A32" s="28" t="s">
        <v>41</v>
      </c>
      <c r="B32" s="29">
        <v>0</v>
      </c>
      <c r="C32" s="18">
        <v>2500</v>
      </c>
      <c r="D32" s="18">
        <f t="shared" si="1"/>
        <v>2500</v>
      </c>
      <c r="E32" s="23"/>
      <c r="F32" s="24"/>
      <c r="G32" s="24"/>
      <c r="H32" s="18"/>
    </row>
    <row r="33" s="2" customFormat="1" ht="15" customHeight="1" spans="1:8">
      <c r="A33" s="30" t="s">
        <v>42</v>
      </c>
      <c r="B33" s="33">
        <f>B28+B29+B30+B31+B32</f>
        <v>176631</v>
      </c>
      <c r="C33" s="33">
        <f>C28+C29+C30+C31+C32</f>
        <v>195413</v>
      </c>
      <c r="D33" s="33">
        <f t="shared" si="1"/>
        <v>18782</v>
      </c>
      <c r="E33" s="32" t="s">
        <v>43</v>
      </c>
      <c r="F33" s="31">
        <f>F28+F29+F30+F31</f>
        <v>176631</v>
      </c>
      <c r="G33" s="31">
        <f>G28+G29+G30+G31</f>
        <v>195413</v>
      </c>
      <c r="H33" s="33">
        <f>G33-F33</f>
        <v>18782</v>
      </c>
    </row>
    <row r="34" s="2" customFormat="1" spans="2:8">
      <c r="B34" s="5"/>
      <c r="C34" s="5"/>
      <c r="D34" s="6"/>
      <c r="E34" s="6"/>
      <c r="F34" s="5"/>
      <c r="G34" s="5"/>
      <c r="H34" s="6"/>
    </row>
    <row r="35" s="2" customFormat="1" spans="2:8">
      <c r="B35" s="39"/>
      <c r="C35" s="39"/>
      <c r="D35" s="40"/>
      <c r="E35" s="6"/>
      <c r="F35" s="5"/>
      <c r="G35" s="5"/>
      <c r="H35" s="6"/>
    </row>
    <row r="36" s="2" customFormat="1" spans="2:8">
      <c r="B36" s="5"/>
      <c r="C36" s="5"/>
      <c r="D36" s="6"/>
      <c r="E36" s="6"/>
      <c r="F36" s="5"/>
      <c r="G36" s="5"/>
      <c r="H36" s="6"/>
    </row>
    <row r="37" s="2" customFormat="1" spans="2:8">
      <c r="B37" s="5"/>
      <c r="C37" s="5"/>
      <c r="D37" s="6"/>
      <c r="E37" s="6"/>
      <c r="F37" s="5"/>
      <c r="G37" s="5"/>
      <c r="H37" s="6"/>
    </row>
  </sheetData>
  <mergeCells count="10">
    <mergeCell ref="A1:H1"/>
    <mergeCell ref="F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51388888888889" right="0.751388888888889" top="0.590277777777778" bottom="0.590277777777778" header="0.5" footer="0.5"/>
  <pageSetup paperSize="9" orientation="landscape" horizontalDpi="600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二〇二〇年奉新县县级一般公共预算收支调整方案（草案）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H。</cp:lastModifiedBy>
  <dcterms:created xsi:type="dcterms:W3CDTF">2020-12-26T02:02:00Z</dcterms:created>
  <dcterms:modified xsi:type="dcterms:W3CDTF">2021-01-22T09:41:35Z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