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<sst xmlns="http://schemas.openxmlformats.org/spreadsheetml/2006/main" count="47" uniqueCount="47">
  <si>
    <t>奉新县二〇二一年县级一般公共预算安排情况表（草案）</t>
  </si>
  <si>
    <t xml:space="preserve">      单位：万元</t>
  </si>
  <si>
    <t>支  出  项  目</t>
  </si>
  <si>
    <t>二○二○年</t>
  </si>
  <si>
    <t>2019年执行数占调整预算数百分比</t>
  </si>
  <si>
    <t>二○二一年预算数</t>
  </si>
  <si>
    <t>比二○二○年预算数增减%</t>
  </si>
  <si>
    <t>预算数</t>
  </si>
  <si>
    <t>调整预算数</t>
  </si>
  <si>
    <t>执行数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</si>
  <si>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</si>
  <si>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</si>
  <si>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</si>
  <si>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</si>
  <si>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</si>
  <si>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</si>
  <si>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</si>
  <si>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</si>
  <si>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</si>
  <si>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</si>
  <si>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</si>
  <si>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</si>
  <si>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</si>
  <si>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</si>
  <si>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</si>
  <si>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</si>
  <si>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</si>
  <si>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</si>
  <si>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</si>
  <si>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</si>
  <si>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</si>
  <si>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</si>
  <si>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</si>
  <si>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</si>
  <si>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</si>
  <si>
    <t>一般公共预算支出合计</t>
  </si>
  <si>
    <t>转移性支出</t>
  </si>
  <si>
    <t xml:space="preserve">  补助下级支出</t>
  </si>
  <si>
    <t xml:space="preserve">    返还性支出</t>
  </si>
  <si>
    <t xml:space="preserve">    一般性转移支付支出</t>
  </si>
  <si>
    <t xml:space="preserve">    专项转移支付支出</t>
  </si>
  <si>
    <t xml:space="preserve">  上解上级支出</t>
  </si>
  <si>
    <t xml:space="preserve">  结转下年</t>
  </si>
  <si>
    <t xml:space="preserve">  调出资金</t>
  </si>
  <si>
    <t xml:space="preserve">  安排预算稳定调节基金</t>
  </si>
  <si>
    <t xml:space="preserve">  地方政府一般债务还本支出</t>
  </si>
  <si>
    <t>一般公共预算支出总计</t>
  </si>
</sst>
</file>

<file path=xl/styles.xml><?xml version="1.0" encoding="utf-8"?>
<styleSheet xmlns="http://schemas.openxmlformats.org/spreadsheetml/2006/main">
  <numFmts count="6">
    <numFmt numFmtId="176" formatCode="_ * #,##0.0_ ;_ * \-#,##0.0_ ;_ * &quot;-&quot;_ ;_ @_ "/>
    <numFmt numFmtId="42" formatCode="_ &quot;￥&quot;* #,##0_ ;_ &quot;￥&quot;* \-#,##0_ ;_ &quot;￥&quot;* &quot;-&quot;_ ;_ @_ "/>
    <numFmt numFmtId="177" formatCode="0_);[Red]\(0\)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2"/>
      <color rgb="FFFF0000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2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30" borderId="11" applyNumberFormat="0" applyAlignment="0" applyProtection="0">
      <alignment vertical="center"/>
    </xf>
    <xf numFmtId="0" fontId="25" fillId="30" borderId="9" applyNumberFormat="0" applyAlignment="0" applyProtection="0">
      <alignment vertical="center"/>
    </xf>
    <xf numFmtId="0" fontId="21" fillId="25" borderId="10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" fillId="0" borderId="0"/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</cellStyleXfs>
  <cellXfs count="43">
    <xf numFmtId="0" fontId="0" fillId="0" borderId="0" xfId="0">
      <alignment vertical="center"/>
    </xf>
    <xf numFmtId="0" fontId="1" fillId="0" borderId="0" xfId="50" applyFont="1" applyFill="1" applyAlignment="1">
      <alignment vertical="center"/>
    </xf>
    <xf numFmtId="0" fontId="2" fillId="0" borderId="0" xfId="50" applyFont="1" applyFill="1" applyAlignment="1"/>
    <xf numFmtId="0" fontId="3" fillId="0" borderId="0" xfId="50" applyFont="1" applyFill="1" applyAlignment="1">
      <alignment vertical="center"/>
    </xf>
    <xf numFmtId="0" fontId="4" fillId="0" borderId="0" xfId="50" applyFont="1" applyFill="1" applyAlignment="1">
      <alignment vertical="center"/>
    </xf>
    <xf numFmtId="0" fontId="4" fillId="0" borderId="0" xfId="50" applyFont="1" applyFill="1" applyAlignment="1"/>
    <xf numFmtId="0" fontId="2" fillId="0" borderId="0" xfId="50" applyFont="1" applyFill="1" applyAlignment="1">
      <alignment horizontal="center" wrapText="1"/>
    </xf>
    <xf numFmtId="0" fontId="5" fillId="2" borderId="0" xfId="50" applyFont="1" applyFill="1" applyAlignment="1">
      <alignment horizontal="center" wrapText="1"/>
    </xf>
    <xf numFmtId="0" fontId="5" fillId="0" borderId="0" xfId="50" applyFont="1" applyFill="1" applyAlignment="1">
      <alignment horizontal="center" wrapText="1"/>
    </xf>
    <xf numFmtId="10" fontId="5" fillId="2" borderId="0" xfId="50" applyNumberFormat="1" applyFont="1" applyFill="1" applyAlignment="1">
      <alignment horizontal="center" wrapText="1"/>
    </xf>
    <xf numFmtId="0" fontId="6" fillId="0" borderId="0" xfId="51" applyFont="1" applyFill="1" applyAlignment="1">
      <alignment horizontal="center" vertical="center"/>
    </xf>
    <xf numFmtId="0" fontId="2" fillId="0" borderId="1" xfId="51" applyFont="1" applyFill="1" applyBorder="1" applyAlignment="1">
      <alignment horizontal="center" wrapText="1"/>
    </xf>
    <xf numFmtId="41" fontId="2" fillId="0" borderId="0" xfId="51" applyNumberFormat="1" applyFont="1" applyFill="1" applyAlignment="1">
      <alignment horizontal="center" wrapText="1"/>
    </xf>
    <xf numFmtId="0" fontId="5" fillId="2" borderId="0" xfId="51" applyFont="1" applyFill="1" applyAlignment="1">
      <alignment horizontal="center" wrapText="1"/>
    </xf>
    <xf numFmtId="0" fontId="5" fillId="0" borderId="0" xfId="51" applyFont="1" applyFill="1" applyAlignment="1">
      <alignment horizontal="center" wrapText="1"/>
    </xf>
    <xf numFmtId="10" fontId="5" fillId="2" borderId="0" xfId="51" applyNumberFormat="1" applyFont="1" applyFill="1" applyAlignment="1">
      <alignment horizontal="center" wrapText="1"/>
    </xf>
    <xf numFmtId="0" fontId="2" fillId="0" borderId="1" xfId="51" applyFont="1" applyFill="1" applyBorder="1" applyAlignment="1">
      <alignment horizontal="center" vertical="center" wrapText="1"/>
    </xf>
    <xf numFmtId="0" fontId="2" fillId="0" borderId="2" xfId="51" applyFont="1" applyFill="1" applyBorder="1" applyAlignment="1">
      <alignment horizontal="center" vertical="center" wrapText="1"/>
    </xf>
    <xf numFmtId="177" fontId="2" fillId="0" borderId="2" xfId="51" applyNumberFormat="1" applyFont="1" applyFill="1" applyBorder="1" applyAlignment="1">
      <alignment horizontal="center" vertical="center" wrapText="1"/>
    </xf>
    <xf numFmtId="177" fontId="5" fillId="2" borderId="2" xfId="51" applyNumberFormat="1" applyFont="1" applyFill="1" applyBorder="1" applyAlignment="1">
      <alignment horizontal="center" vertical="center" wrapText="1"/>
    </xf>
    <xf numFmtId="177" fontId="5" fillId="0" borderId="2" xfId="51" applyNumberFormat="1" applyFont="1" applyFill="1" applyBorder="1" applyAlignment="1">
      <alignment horizontal="center" vertical="center" wrapText="1"/>
    </xf>
    <xf numFmtId="10" fontId="2" fillId="2" borderId="3" xfId="51" applyNumberFormat="1" applyFont="1" applyFill="1" applyBorder="1" applyAlignment="1">
      <alignment horizontal="center" vertical="center" wrapText="1"/>
    </xf>
    <xf numFmtId="10" fontId="2" fillId="0" borderId="2" xfId="51" applyNumberFormat="1" applyFont="1" applyFill="1" applyBorder="1" applyAlignment="1">
      <alignment horizontal="center" vertical="center" wrapText="1"/>
    </xf>
    <xf numFmtId="177" fontId="2" fillId="2" borderId="2" xfId="51" applyNumberFormat="1" applyFont="1" applyFill="1" applyBorder="1" applyAlignment="1">
      <alignment horizontal="center" vertical="center" wrapText="1"/>
    </xf>
    <xf numFmtId="10" fontId="2" fillId="2" borderId="4" xfId="51" applyNumberFormat="1" applyFont="1" applyFill="1" applyBorder="1" applyAlignment="1">
      <alignment horizontal="center" vertical="center" wrapText="1"/>
    </xf>
    <xf numFmtId="0" fontId="2" fillId="0" borderId="2" xfId="50" applyFont="1" applyFill="1" applyBorder="1" applyAlignment="1">
      <alignment horizontal="left" vertical="center" wrapText="1"/>
    </xf>
    <xf numFmtId="41" fontId="2" fillId="0" borderId="2" xfId="41" applyNumberFormat="1" applyFont="1" applyFill="1" applyBorder="1" applyAlignment="1" applyProtection="1">
      <alignment horizontal="center" vertical="center" wrapText="1"/>
    </xf>
    <xf numFmtId="10" fontId="2" fillId="2" borderId="2" xfId="50" applyNumberFormat="1" applyFont="1" applyFill="1" applyBorder="1" applyAlignment="1">
      <alignment horizontal="center" vertical="center" wrapText="1"/>
    </xf>
    <xf numFmtId="176" fontId="2" fillId="0" borderId="2" xfId="50" applyNumberFormat="1" applyFont="1" applyFill="1" applyBorder="1" applyAlignment="1">
      <alignment horizontal="center" vertical="center" wrapText="1"/>
    </xf>
    <xf numFmtId="41" fontId="2" fillId="0" borderId="2" xfId="52" applyNumberFormat="1" applyFont="1" applyFill="1" applyBorder="1" applyAlignment="1" applyProtection="1">
      <alignment horizontal="center" vertical="center" wrapText="1"/>
    </xf>
    <xf numFmtId="0" fontId="7" fillId="0" borderId="2" xfId="51" applyFont="1" applyFill="1" applyBorder="1" applyAlignment="1">
      <alignment horizontal="center" vertical="center" wrapText="1"/>
    </xf>
    <xf numFmtId="41" fontId="7" fillId="0" borderId="2" xfId="51" applyNumberFormat="1" applyFont="1" applyFill="1" applyBorder="1" applyAlignment="1">
      <alignment horizontal="center" vertical="center" wrapText="1"/>
    </xf>
    <xf numFmtId="41" fontId="7" fillId="2" borderId="2" xfId="51" applyNumberFormat="1" applyFont="1" applyFill="1" applyBorder="1" applyAlignment="1">
      <alignment horizontal="center" vertical="center" wrapText="1"/>
    </xf>
    <xf numFmtId="1" fontId="2" fillId="0" borderId="2" xfId="50" applyNumberFormat="1" applyFont="1" applyFill="1" applyBorder="1" applyAlignment="1" applyProtection="1">
      <alignment horizontal="left" vertical="center" wrapText="1"/>
      <protection locked="0"/>
    </xf>
    <xf numFmtId="41" fontId="2" fillId="0" borderId="2" xfId="51" applyNumberFormat="1" applyFont="1" applyFill="1" applyBorder="1" applyAlignment="1">
      <alignment horizontal="center" vertical="center" wrapText="1"/>
    </xf>
    <xf numFmtId="41" fontId="2" fillId="2" borderId="2" xfId="51" applyNumberFormat="1" applyFont="1" applyFill="1" applyBorder="1" applyAlignment="1">
      <alignment horizontal="center" vertical="center" wrapText="1"/>
    </xf>
    <xf numFmtId="0" fontId="2" fillId="0" borderId="2" xfId="50" applyNumberFormat="1" applyFont="1" applyFill="1" applyBorder="1" applyAlignment="1" applyProtection="1">
      <alignment horizontal="left" vertical="center" wrapText="1"/>
      <protection locked="0"/>
    </xf>
    <xf numFmtId="41" fontId="2" fillId="0" borderId="2" xfId="50" applyNumberFormat="1" applyFont="1" applyFill="1" applyBorder="1" applyAlignment="1" applyProtection="1">
      <alignment horizontal="center" vertical="center" wrapText="1"/>
    </xf>
    <xf numFmtId="41" fontId="2" fillId="2" borderId="2" xfId="50" applyNumberFormat="1" applyFont="1" applyFill="1" applyBorder="1" applyAlignment="1" applyProtection="1">
      <alignment horizontal="center" vertical="center" wrapText="1"/>
    </xf>
    <xf numFmtId="41" fontId="2" fillId="0" borderId="2" xfId="51" applyNumberFormat="1" applyFont="1" applyFill="1" applyBorder="1" applyAlignment="1" applyProtection="1">
      <alignment horizontal="center" vertical="center" wrapText="1"/>
    </xf>
    <xf numFmtId="41" fontId="2" fillId="0" borderId="2" xfId="52" applyNumberFormat="1" applyFont="1" applyFill="1" applyBorder="1" applyAlignment="1" applyProtection="1">
      <alignment horizontal="center" vertical="center" wrapText="1"/>
      <protection locked="0"/>
    </xf>
    <xf numFmtId="41" fontId="2" fillId="0" borderId="2" xfId="41" applyNumberFormat="1" applyFont="1" applyFill="1" applyBorder="1" applyAlignment="1" applyProtection="1">
      <alignment horizontal="center" vertical="center" wrapText="1"/>
      <protection locked="0"/>
    </xf>
    <xf numFmtId="41" fontId="2" fillId="2" borderId="2" xfId="50" applyNumberFormat="1" applyFont="1" applyFill="1" applyBorder="1" applyAlignment="1" applyProtection="1">
      <alignment horizontal="center" vertical="center" wrapText="1"/>
      <protection locked="0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常规_市本级_宜春市二O一九年预算安排情况表（空表，有公式）" xf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市本级" xfId="50"/>
    <cellStyle name="常规_2003年人大预算表（全省）" xfId="51"/>
    <cellStyle name="常规_2003年人大预算表（全省）_宜春市二O一九年预算安排情况表（空表，有公式）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tabSelected="1" zoomScale="130" zoomScaleNormal="130" workbookViewId="0">
      <selection activeCell="D41" sqref="D41"/>
    </sheetView>
  </sheetViews>
  <sheetFormatPr defaultColWidth="7" defaultRowHeight="14.25"/>
  <cols>
    <col min="1" max="1" width="29.7833333333333" style="6" customWidth="1"/>
    <col min="2" max="2" width="11" style="6" customWidth="1"/>
    <col min="3" max="3" width="11.625" style="7" hidden="1" customWidth="1"/>
    <col min="4" max="4" width="11.25" style="8" customWidth="1"/>
    <col min="5" max="5" width="9.75" style="9" hidden="1" customWidth="1"/>
    <col min="6" max="6" width="11.625" style="8" customWidth="1"/>
    <col min="7" max="7" width="10.4166666666667" style="6" customWidth="1"/>
    <col min="8" max="8" width="8" style="2" customWidth="1"/>
    <col min="9" max="9" width="7.5" style="2"/>
    <col min="10" max="16377" width="7" style="2"/>
  </cols>
  <sheetData>
    <row r="1" s="1" customFormat="1" ht="30" customHeight="1" spans="1:7">
      <c r="A1" s="10" t="s">
        <v>0</v>
      </c>
      <c r="B1" s="10"/>
      <c r="C1" s="10"/>
      <c r="D1" s="10"/>
      <c r="E1" s="10"/>
      <c r="F1" s="10"/>
      <c r="G1" s="10"/>
    </row>
    <row r="2" s="2" customFormat="1" customHeight="1" spans="1:7">
      <c r="A2" s="11"/>
      <c r="B2" s="12"/>
      <c r="C2" s="13"/>
      <c r="D2" s="14"/>
      <c r="E2" s="15"/>
      <c r="F2" s="16" t="s">
        <v>1</v>
      </c>
      <c r="G2" s="16"/>
    </row>
    <row r="3" s="3" customFormat="1" ht="25" customHeight="1" spans="1:7">
      <c r="A3" s="17" t="s">
        <v>2</v>
      </c>
      <c r="B3" s="18" t="s">
        <v>3</v>
      </c>
      <c r="C3" s="19"/>
      <c r="D3" s="20"/>
      <c r="E3" s="21" t="s">
        <v>4</v>
      </c>
      <c r="F3" s="18" t="s">
        <v>5</v>
      </c>
      <c r="G3" s="22" t="s">
        <v>6</v>
      </c>
    </row>
    <row r="4" s="3" customFormat="1" ht="19.5" customHeight="1" spans="1:7">
      <c r="A4" s="17"/>
      <c r="B4" s="18" t="s">
        <v>7</v>
      </c>
      <c r="C4" s="23" t="s">
        <v>8</v>
      </c>
      <c r="D4" s="18" t="s">
        <v>9</v>
      </c>
      <c r="E4" s="24"/>
      <c r="F4" s="18"/>
      <c r="G4" s="22"/>
    </row>
    <row r="5" s="3" customFormat="1" ht="23" customHeight="1" spans="1:7">
      <c r="A5" s="25" t="s">
        <v>10</v>
      </c>
      <c r="B5" s="26">
        <v>12560</v>
      </c>
      <c r="C5" s="26">
        <v>15052</v>
      </c>
      <c r="D5" s="26">
        <v>15052</v>
      </c>
      <c r="E5" s="27">
        <f t="shared" ref="E5:E32" si="0">D5/C5</f>
        <v>1</v>
      </c>
      <c r="F5" s="26">
        <v>18428</v>
      </c>
      <c r="G5" s="28">
        <f>(F5-B5)/B5*100</f>
        <v>46.7197452229299</v>
      </c>
    </row>
    <row r="6" s="3" customFormat="1" ht="23" customHeight="1" spans="1:7">
      <c r="A6" s="25" t="s">
        <v>11</v>
      </c>
      <c r="B6" s="26">
        <v>0</v>
      </c>
      <c r="C6" s="26">
        <v>0</v>
      </c>
      <c r="D6" s="26">
        <v>0</v>
      </c>
      <c r="E6" s="27" t="e">
        <f t="shared" si="0"/>
        <v>#DIV/0!</v>
      </c>
      <c r="F6" s="26">
        <v>0</v>
      </c>
      <c r="G6" s="28" t="e">
        <f t="shared" ref="G6:G41" si="1">(F6-B6)/B6*100</f>
        <v>#DIV/0!</v>
      </c>
    </row>
    <row r="7" s="3" customFormat="1" ht="23" customHeight="1" spans="1:7">
      <c r="A7" s="25" t="s">
        <v>12</v>
      </c>
      <c r="B7" s="26">
        <v>140</v>
      </c>
      <c r="C7" s="26">
        <v>171</v>
      </c>
      <c r="D7" s="26">
        <v>171</v>
      </c>
      <c r="E7" s="27">
        <f t="shared" si="0"/>
        <v>1</v>
      </c>
      <c r="F7" s="26">
        <v>135</v>
      </c>
      <c r="G7" s="28">
        <f t="shared" si="1"/>
        <v>-3.57142857142857</v>
      </c>
    </row>
    <row r="8" s="3" customFormat="1" ht="23" customHeight="1" spans="1:7">
      <c r="A8" s="25" t="s">
        <v>13</v>
      </c>
      <c r="B8" s="26">
        <v>9942</v>
      </c>
      <c r="C8" s="26">
        <v>17206</v>
      </c>
      <c r="D8" s="26">
        <v>17206</v>
      </c>
      <c r="E8" s="27">
        <f t="shared" si="0"/>
        <v>1</v>
      </c>
      <c r="F8" s="26">
        <v>10310</v>
      </c>
      <c r="G8" s="28">
        <f t="shared" si="1"/>
        <v>3.70146851740093</v>
      </c>
    </row>
    <row r="9" s="3" customFormat="1" ht="23" customHeight="1" spans="1:7">
      <c r="A9" s="25" t="s">
        <v>14</v>
      </c>
      <c r="B9" s="26">
        <v>22301</v>
      </c>
      <c r="C9" s="26">
        <v>52833</v>
      </c>
      <c r="D9" s="26">
        <v>52833</v>
      </c>
      <c r="E9" s="27">
        <f t="shared" si="0"/>
        <v>1</v>
      </c>
      <c r="F9" s="26">
        <v>29380</v>
      </c>
      <c r="G9" s="28">
        <f t="shared" si="1"/>
        <v>31.7429711672122</v>
      </c>
    </row>
    <row r="10" s="3" customFormat="1" ht="23" customHeight="1" spans="1:7">
      <c r="A10" s="25" t="s">
        <v>15</v>
      </c>
      <c r="B10" s="26">
        <v>18174</v>
      </c>
      <c r="C10" s="26">
        <v>27325</v>
      </c>
      <c r="D10" s="26">
        <v>27325</v>
      </c>
      <c r="E10" s="27">
        <f t="shared" si="0"/>
        <v>1</v>
      </c>
      <c r="F10" s="26">
        <v>18166</v>
      </c>
      <c r="G10" s="28">
        <f t="shared" si="1"/>
        <v>-0.0440189281390998</v>
      </c>
    </row>
    <row r="11" s="3" customFormat="1" ht="23" customHeight="1" spans="1:7">
      <c r="A11" s="25" t="s">
        <v>16</v>
      </c>
      <c r="B11" s="26">
        <v>1080</v>
      </c>
      <c r="C11" s="26">
        <v>4446</v>
      </c>
      <c r="D11" s="26">
        <v>4446</v>
      </c>
      <c r="E11" s="27">
        <f t="shared" si="0"/>
        <v>1</v>
      </c>
      <c r="F11" s="26">
        <v>1607</v>
      </c>
      <c r="G11" s="28">
        <f t="shared" si="1"/>
        <v>48.7962962962963</v>
      </c>
    </row>
    <row r="12" s="3" customFormat="1" ht="23" customHeight="1" spans="1:7">
      <c r="A12" s="25" t="s">
        <v>17</v>
      </c>
      <c r="B12" s="26">
        <v>23028</v>
      </c>
      <c r="C12" s="26">
        <v>53537</v>
      </c>
      <c r="D12" s="26">
        <v>53537</v>
      </c>
      <c r="E12" s="27">
        <f t="shared" si="0"/>
        <v>1</v>
      </c>
      <c r="F12" s="26">
        <v>20588</v>
      </c>
      <c r="G12" s="28">
        <f t="shared" si="1"/>
        <v>-10.5957964217474</v>
      </c>
    </row>
    <row r="13" s="3" customFormat="1" ht="23" customHeight="1" spans="1:7">
      <c r="A13" s="25" t="s">
        <v>18</v>
      </c>
      <c r="B13" s="26">
        <v>13770</v>
      </c>
      <c r="C13" s="26">
        <v>35445</v>
      </c>
      <c r="D13" s="26">
        <v>35445</v>
      </c>
      <c r="E13" s="27">
        <f t="shared" si="0"/>
        <v>1</v>
      </c>
      <c r="F13" s="26">
        <v>14909</v>
      </c>
      <c r="G13" s="28">
        <f t="shared" si="1"/>
        <v>8.27160493827161</v>
      </c>
    </row>
    <row r="14" s="3" customFormat="1" ht="23" customHeight="1" spans="1:7">
      <c r="A14" s="25" t="s">
        <v>19</v>
      </c>
      <c r="B14" s="26">
        <v>457</v>
      </c>
      <c r="C14" s="26">
        <v>11982</v>
      </c>
      <c r="D14" s="26">
        <v>11982</v>
      </c>
      <c r="E14" s="27">
        <f t="shared" si="0"/>
        <v>1</v>
      </c>
      <c r="F14" s="26">
        <v>3460</v>
      </c>
      <c r="G14" s="28">
        <f t="shared" si="1"/>
        <v>657.111597374179</v>
      </c>
    </row>
    <row r="15" s="3" customFormat="1" ht="23" customHeight="1" spans="1:7">
      <c r="A15" s="25" t="s">
        <v>20</v>
      </c>
      <c r="B15" s="26">
        <v>19336</v>
      </c>
      <c r="C15" s="26">
        <v>24897</v>
      </c>
      <c r="D15" s="26">
        <v>24897</v>
      </c>
      <c r="E15" s="27">
        <f t="shared" si="0"/>
        <v>1</v>
      </c>
      <c r="F15" s="26">
        <v>9338</v>
      </c>
      <c r="G15" s="28">
        <f t="shared" si="1"/>
        <v>-51.7066611501862</v>
      </c>
    </row>
    <row r="16" s="3" customFormat="1" ht="23" customHeight="1" spans="1:7">
      <c r="A16" s="25" t="s">
        <v>21</v>
      </c>
      <c r="B16" s="26">
        <v>7574</v>
      </c>
      <c r="C16" s="26">
        <v>38376</v>
      </c>
      <c r="D16" s="26">
        <v>38376</v>
      </c>
      <c r="E16" s="27">
        <f t="shared" si="0"/>
        <v>1</v>
      </c>
      <c r="F16" s="26">
        <v>8011</v>
      </c>
      <c r="G16" s="28">
        <f t="shared" si="1"/>
        <v>5.76973857935041</v>
      </c>
    </row>
    <row r="17" s="3" customFormat="1" ht="23" customHeight="1" spans="1:7">
      <c r="A17" s="25" t="s">
        <v>22</v>
      </c>
      <c r="B17" s="26">
        <v>683</v>
      </c>
      <c r="C17" s="26">
        <v>5100</v>
      </c>
      <c r="D17" s="26">
        <v>5100</v>
      </c>
      <c r="E17" s="27">
        <f t="shared" si="0"/>
        <v>1</v>
      </c>
      <c r="F17" s="26">
        <v>8574</v>
      </c>
      <c r="G17" s="28">
        <f t="shared" si="1"/>
        <v>1155.34407027818</v>
      </c>
    </row>
    <row r="18" s="3" customFormat="1" ht="23" customHeight="1" spans="1:7">
      <c r="A18" s="25" t="s">
        <v>23</v>
      </c>
      <c r="B18" s="26">
        <v>9576</v>
      </c>
      <c r="C18" s="26">
        <v>14752</v>
      </c>
      <c r="D18" s="26">
        <v>14752</v>
      </c>
      <c r="E18" s="27">
        <f t="shared" si="0"/>
        <v>1</v>
      </c>
      <c r="F18" s="26">
        <v>9584</v>
      </c>
      <c r="G18" s="28">
        <f t="shared" si="1"/>
        <v>0.0835421888053467</v>
      </c>
    </row>
    <row r="19" s="3" customFormat="1" ht="23" customHeight="1" spans="1:7">
      <c r="A19" s="25" t="s">
        <v>24</v>
      </c>
      <c r="B19" s="26">
        <v>119</v>
      </c>
      <c r="C19" s="26">
        <v>401</v>
      </c>
      <c r="D19" s="26">
        <v>401</v>
      </c>
      <c r="E19" s="27">
        <f t="shared" si="0"/>
        <v>1</v>
      </c>
      <c r="F19" s="26">
        <v>103</v>
      </c>
      <c r="G19" s="28">
        <f t="shared" si="1"/>
        <v>-13.4453781512605</v>
      </c>
    </row>
    <row r="20" s="3" customFormat="1" ht="23" customHeight="1" spans="1:7">
      <c r="A20" s="25" t="s">
        <v>25</v>
      </c>
      <c r="B20" s="26">
        <v>0</v>
      </c>
      <c r="C20" s="26">
        <v>174</v>
      </c>
      <c r="D20" s="26">
        <v>174</v>
      </c>
      <c r="E20" s="27">
        <f t="shared" si="0"/>
        <v>1</v>
      </c>
      <c r="F20" s="26">
        <v>0</v>
      </c>
      <c r="G20" s="28" t="e">
        <f t="shared" si="1"/>
        <v>#DIV/0!</v>
      </c>
    </row>
    <row r="21" s="3" customFormat="1" ht="23" customHeight="1" spans="1:7">
      <c r="A21" s="25" t="s">
        <v>26</v>
      </c>
      <c r="B21" s="26">
        <v>0</v>
      </c>
      <c r="C21" s="26">
        <v>0</v>
      </c>
      <c r="D21" s="26">
        <v>0</v>
      </c>
      <c r="E21" s="27" t="e">
        <f t="shared" si="0"/>
        <v>#DIV/0!</v>
      </c>
      <c r="F21" s="26">
        <v>0</v>
      </c>
      <c r="G21" s="28" t="e">
        <f t="shared" si="1"/>
        <v>#DIV/0!</v>
      </c>
    </row>
    <row r="22" s="3" customFormat="1" ht="23" customHeight="1" spans="1:7">
      <c r="A22" s="25" t="s">
        <v>27</v>
      </c>
      <c r="B22" s="26">
        <v>1515</v>
      </c>
      <c r="C22" s="26">
        <v>1831</v>
      </c>
      <c r="D22" s="26">
        <v>1831</v>
      </c>
      <c r="E22" s="27">
        <f t="shared" si="0"/>
        <v>1</v>
      </c>
      <c r="F22" s="26">
        <v>1726</v>
      </c>
      <c r="G22" s="28">
        <f t="shared" si="1"/>
        <v>13.9273927392739</v>
      </c>
    </row>
    <row r="23" s="3" customFormat="1" ht="23" customHeight="1" spans="1:7">
      <c r="A23" s="25" t="s">
        <v>28</v>
      </c>
      <c r="B23" s="26">
        <v>4997</v>
      </c>
      <c r="C23" s="26">
        <v>16949</v>
      </c>
      <c r="D23" s="26">
        <v>16949</v>
      </c>
      <c r="E23" s="27">
        <f t="shared" si="0"/>
        <v>1</v>
      </c>
      <c r="F23" s="26">
        <v>4953</v>
      </c>
      <c r="G23" s="28">
        <f t="shared" si="1"/>
        <v>-0.880528316990194</v>
      </c>
    </row>
    <row r="24" s="3" customFormat="1" ht="23" customHeight="1" spans="1:7">
      <c r="A24" s="25" t="s">
        <v>29</v>
      </c>
      <c r="B24" s="26">
        <v>221</v>
      </c>
      <c r="C24" s="26">
        <v>1348</v>
      </c>
      <c r="D24" s="26">
        <v>1348</v>
      </c>
      <c r="E24" s="27">
        <f t="shared" si="0"/>
        <v>1</v>
      </c>
      <c r="F24" s="26">
        <v>227</v>
      </c>
      <c r="G24" s="28">
        <f t="shared" si="1"/>
        <v>2.71493212669683</v>
      </c>
    </row>
    <row r="25" s="3" customFormat="1" ht="28.5" spans="1:7">
      <c r="A25" s="25" t="s">
        <v>30</v>
      </c>
      <c r="B25" s="26">
        <v>849</v>
      </c>
      <c r="C25" s="26">
        <v>2019</v>
      </c>
      <c r="D25" s="26">
        <v>2019</v>
      </c>
      <c r="E25" s="27">
        <f t="shared" si="0"/>
        <v>1</v>
      </c>
      <c r="F25" s="26">
        <v>962</v>
      </c>
      <c r="G25" s="28">
        <f t="shared" si="1"/>
        <v>13.3097762073027</v>
      </c>
    </row>
    <row r="26" s="3" customFormat="1" ht="23" customHeight="1" spans="1:7">
      <c r="A26" s="25" t="s">
        <v>31</v>
      </c>
      <c r="B26" s="26">
        <v>4000</v>
      </c>
      <c r="C26" s="26">
        <v>0</v>
      </c>
      <c r="D26" s="26">
        <v>0</v>
      </c>
      <c r="E26" s="27" t="e">
        <f t="shared" si="0"/>
        <v>#DIV/0!</v>
      </c>
      <c r="F26" s="26">
        <v>4000</v>
      </c>
      <c r="G26" s="28">
        <f t="shared" si="1"/>
        <v>0</v>
      </c>
    </row>
    <row r="27" s="3" customFormat="1" ht="23" customHeight="1" spans="1:7">
      <c r="A27" s="25" t="s">
        <v>32</v>
      </c>
      <c r="B27" s="29">
        <v>14391</v>
      </c>
      <c r="C27" s="29">
        <v>1091</v>
      </c>
      <c r="D27" s="29">
        <v>1091</v>
      </c>
      <c r="E27" s="27">
        <f t="shared" si="0"/>
        <v>1</v>
      </c>
      <c r="F27" s="29">
        <v>20374</v>
      </c>
      <c r="G27" s="28">
        <f t="shared" si="1"/>
        <v>41.5745952331318</v>
      </c>
    </row>
    <row r="28" s="4" customFormat="1" ht="23" customHeight="1" spans="1:9">
      <c r="A28" s="25" t="s">
        <v>33</v>
      </c>
      <c r="B28" s="26">
        <v>2980</v>
      </c>
      <c r="C28" s="26">
        <v>3131</v>
      </c>
      <c r="D28" s="26">
        <v>3131</v>
      </c>
      <c r="E28" s="27">
        <f>D29/C29</f>
        <v>1</v>
      </c>
      <c r="F28" s="26">
        <v>3750</v>
      </c>
      <c r="G28" s="28">
        <f t="shared" si="1"/>
        <v>25.8389261744966</v>
      </c>
      <c r="I28" s="3"/>
    </row>
    <row r="29" s="3" customFormat="1" ht="23" customHeight="1" spans="1:7">
      <c r="A29" s="25" t="s">
        <v>34</v>
      </c>
      <c r="B29" s="29">
        <v>20</v>
      </c>
      <c r="C29" s="29">
        <v>35</v>
      </c>
      <c r="D29" s="29">
        <v>35</v>
      </c>
      <c r="E29" s="27" t="e">
        <f>#REF!/#REF!</f>
        <v>#REF!</v>
      </c>
      <c r="F29" s="29">
        <v>50</v>
      </c>
      <c r="G29" s="28">
        <f t="shared" si="1"/>
        <v>150</v>
      </c>
    </row>
    <row r="30" s="3" customFormat="1" ht="23" customHeight="1" spans="1:7">
      <c r="A30" s="30" t="s">
        <v>35</v>
      </c>
      <c r="B30" s="31">
        <f>SUM(B5:B29)</f>
        <v>167713</v>
      </c>
      <c r="C30" s="32">
        <f>SUM(C5:C29)</f>
        <v>328101</v>
      </c>
      <c r="D30" s="31">
        <f>SUM(D5:D29)</f>
        <v>328101</v>
      </c>
      <c r="E30" s="27">
        <f>D30/C30</f>
        <v>1</v>
      </c>
      <c r="F30" s="31">
        <f>SUM(F5:F29)</f>
        <v>188635</v>
      </c>
      <c r="G30" s="28">
        <f t="shared" si="1"/>
        <v>12.4748826864942</v>
      </c>
    </row>
    <row r="31" s="3" customFormat="1" ht="23" customHeight="1" spans="1:7">
      <c r="A31" s="33" t="s">
        <v>36</v>
      </c>
      <c r="B31" s="34">
        <f t="shared" ref="B31:D31" si="2">B32+B36+B37+B38+B39+B40</f>
        <v>8918</v>
      </c>
      <c r="C31" s="35">
        <f t="shared" si="2"/>
        <v>9227</v>
      </c>
      <c r="D31" s="34">
        <f t="shared" si="2"/>
        <v>29041</v>
      </c>
      <c r="E31" s="27"/>
      <c r="F31" s="34">
        <f>F32+F36+F37+F38+F39+F40+F33</f>
        <v>25735</v>
      </c>
      <c r="G31" s="28">
        <f t="shared" si="1"/>
        <v>188.573671226732</v>
      </c>
    </row>
    <row r="32" s="3" customFormat="1" ht="23" customHeight="1" spans="1:7">
      <c r="A32" s="36" t="s">
        <v>37</v>
      </c>
      <c r="B32" s="37"/>
      <c r="C32" s="38"/>
      <c r="D32" s="37"/>
      <c r="E32" s="27"/>
      <c r="F32" s="37"/>
      <c r="G32" s="28"/>
    </row>
    <row r="33" s="3" customFormat="1" ht="23" customHeight="1" spans="1:7">
      <c r="A33" s="36" t="s">
        <v>38</v>
      </c>
      <c r="B33" s="37"/>
      <c r="C33" s="38"/>
      <c r="D33" s="37"/>
      <c r="E33" s="27"/>
      <c r="F33" s="37">
        <v>7337</v>
      </c>
      <c r="G33" s="28"/>
    </row>
    <row r="34" s="3" customFormat="1" ht="23" customHeight="1" spans="1:7">
      <c r="A34" s="36" t="s">
        <v>39</v>
      </c>
      <c r="B34" s="39"/>
      <c r="C34" s="38"/>
      <c r="D34" s="37"/>
      <c r="E34" s="27"/>
      <c r="F34" s="39"/>
      <c r="G34" s="28"/>
    </row>
    <row r="35" s="3" customFormat="1" ht="23" customHeight="1" spans="1:7">
      <c r="A35" s="36" t="s">
        <v>40</v>
      </c>
      <c r="B35" s="39"/>
      <c r="C35" s="38"/>
      <c r="D35" s="37"/>
      <c r="E35" s="27"/>
      <c r="F35" s="39"/>
      <c r="G35" s="28"/>
    </row>
    <row r="36" s="3" customFormat="1" ht="23" customHeight="1" spans="1:7">
      <c r="A36" s="33" t="s">
        <v>41</v>
      </c>
      <c r="B36" s="40">
        <v>8916</v>
      </c>
      <c r="C36" s="40">
        <v>9227</v>
      </c>
      <c r="D36" s="40">
        <v>9227</v>
      </c>
      <c r="E36" s="27"/>
      <c r="F36" s="40">
        <v>11803</v>
      </c>
      <c r="G36" s="28">
        <f t="shared" si="1"/>
        <v>32.3799910273665</v>
      </c>
    </row>
    <row r="37" s="3" customFormat="1" ht="23" customHeight="1" spans="1:7">
      <c r="A37" s="36" t="s">
        <v>42</v>
      </c>
      <c r="B37" s="39">
        <v>2</v>
      </c>
      <c r="C37" s="38"/>
      <c r="D37" s="41">
        <v>7595</v>
      </c>
      <c r="E37" s="27"/>
      <c r="F37" s="39">
        <v>2</v>
      </c>
      <c r="G37" s="28">
        <f t="shared" si="1"/>
        <v>0</v>
      </c>
    </row>
    <row r="38" s="3" customFormat="1" ht="23" customHeight="1" spans="1:7">
      <c r="A38" s="33" t="s">
        <v>43</v>
      </c>
      <c r="B38" s="34"/>
      <c r="C38" s="42"/>
      <c r="D38" s="40"/>
      <c r="E38" s="27"/>
      <c r="F38" s="34"/>
      <c r="G38" s="28" t="e">
        <f t="shared" si="1"/>
        <v>#DIV/0!</v>
      </c>
    </row>
    <row r="39" s="4" customFormat="1" ht="23" customHeight="1" spans="1:7">
      <c r="A39" s="36" t="s">
        <v>44</v>
      </c>
      <c r="B39" s="34"/>
      <c r="C39" s="42"/>
      <c r="D39" s="40">
        <v>1563</v>
      </c>
      <c r="E39" s="41">
        <v>6593</v>
      </c>
      <c r="F39" s="34"/>
      <c r="G39" s="28" t="e">
        <f t="shared" si="1"/>
        <v>#DIV/0!</v>
      </c>
    </row>
    <row r="40" s="5" customFormat="1" ht="23" customHeight="1" spans="1:7">
      <c r="A40" s="36" t="s">
        <v>45</v>
      </c>
      <c r="B40" s="34"/>
      <c r="C40" s="42"/>
      <c r="D40" s="41">
        <v>10656</v>
      </c>
      <c r="E40" s="41">
        <v>6593</v>
      </c>
      <c r="F40" s="34">
        <v>6593</v>
      </c>
      <c r="G40" s="28" t="e">
        <f t="shared" si="1"/>
        <v>#DIV/0!</v>
      </c>
    </row>
    <row r="41" s="2" customFormat="1" ht="23" customHeight="1" spans="1:7">
      <c r="A41" s="30" t="s">
        <v>46</v>
      </c>
      <c r="B41" s="31">
        <f t="shared" ref="B41:D41" si="3">B30+B31</f>
        <v>176631</v>
      </c>
      <c r="C41" s="32">
        <f t="shared" si="3"/>
        <v>337328</v>
      </c>
      <c r="D41" s="31">
        <f t="shared" si="3"/>
        <v>357142</v>
      </c>
      <c r="E41" s="27"/>
      <c r="F41" s="31">
        <f>F30+F31</f>
        <v>214370</v>
      </c>
      <c r="G41" s="28">
        <f t="shared" si="1"/>
        <v>21.3660116287628</v>
      </c>
    </row>
    <row r="42" s="2" customFormat="1" spans="1:7">
      <c r="A42" s="6"/>
      <c r="B42" s="6"/>
      <c r="C42" s="7"/>
      <c r="D42" s="8"/>
      <c r="E42" s="9"/>
      <c r="F42" s="8"/>
      <c r="G42" s="6"/>
    </row>
    <row r="43" s="2" customFormat="1" spans="1:7">
      <c r="A43" s="6"/>
      <c r="B43" s="6"/>
      <c r="C43" s="7"/>
      <c r="D43" s="8"/>
      <c r="E43" s="9"/>
      <c r="F43" s="8"/>
      <c r="G43" s="6"/>
    </row>
    <row r="44" s="2" customFormat="1" spans="1:7">
      <c r="A44" s="6"/>
      <c r="B44" s="6"/>
      <c r="C44" s="7"/>
      <c r="D44" s="8"/>
      <c r="E44" s="9"/>
      <c r="F44" s="8"/>
      <c r="G44" s="6"/>
    </row>
    <row r="45" s="2" customFormat="1" spans="1:7">
      <c r="A45" s="6"/>
      <c r="B45" s="6"/>
      <c r="C45" s="7"/>
      <c r="D45" s="8"/>
      <c r="E45" s="9"/>
      <c r="F45" s="8"/>
      <c r="G45" s="6"/>
    </row>
  </sheetData>
  <mergeCells count="7">
    <mergeCell ref="A1:G1"/>
    <mergeCell ref="F2:G2"/>
    <mergeCell ref="B3:D3"/>
    <mergeCell ref="A3:A4"/>
    <mergeCell ref="E3:E4"/>
    <mergeCell ref="F3:F4"/>
    <mergeCell ref="G3:G4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2020-06-02T07:23:00Z</dcterms:created>
  <dcterms:modified xsi:type="dcterms:W3CDTF">2021-02-07T02:38:39Z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