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<sst xmlns="http://schemas.openxmlformats.org/spreadsheetml/2006/main" count="47" uniqueCount="47">
  <si>
    <t>奉新县二〇二一年全县一般公共预算安排情况表（草案）</t>
  </si>
  <si>
    <t>单位：万元</t>
  </si>
  <si>
    <t>收  入  项  目</t>
  </si>
  <si>
    <t>二○二○年</t>
  </si>
  <si>
    <t>2019年执行数占调整预算数百分比</t>
  </si>
  <si>
    <t>二○二一年
预算数</t>
  </si>
  <si>
    <t>比二〇二〇年执行数增减%</t>
  </si>
  <si>
    <t>预算数</t>
  </si>
  <si>
    <t>调整预算数</t>
  </si>
  <si>
    <t>执行数</t>
  </si>
  <si>
    <t>一、税收收入</t>
  </si>
  <si>
    <t>增值税（含改征增值税）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</si>
  <si>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</si>
  <si>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</si>
  <si>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</si>
  <si>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</si>
  <si>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</si>
  <si>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</si>
  <si>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</si>
  <si>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</si>
  <si>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</si>
  <si>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</si>
  <si>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</si>
  <si>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</si>
  <si>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</si>
  <si>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</si>
  <si>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</si>
  <si>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</si>
  <si>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</si>
  <si>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</si>
  <si>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</si>
  <si>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</si>
  <si>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</si>
  <si>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</si>
  <si>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</si>
  <si>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</si>
  <si>
    <t>转移性收入</t>
  </si>
  <si>
    <t>上级补助收入</t>
  </si>
  <si>
    <t>返还性收入</t>
  </si>
  <si>
    <t>一般性转移支付收入</t>
  </si>
  <si>
    <t>专项转移支付收入</t>
  </si>
  <si>
    <t>下级上解收入</t>
  </si>
  <si>
    <t>上年结余结转收入</t>
  </si>
  <si>
    <t>调入资金</t>
  </si>
  <si>
    <t>一般债务转贷收入</t>
  </si>
  <si>
    <t>动用预算稳定调节基金</t>
  </si>
  <si>
    <t>一般公共预算收入总计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</si>
</sst>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_ * #,##0.0_ ;_ * \-#,##0.0_ ;_ * &quot;-&quot;??_ ;_ @_ "/>
    <numFmt numFmtId="178" formatCode="0.0%"/>
  </numFmts>
  <fonts count="30">
    <font>
      <sz val="11"/>
      <color theme="1"/>
      <name val="宋体"/>
      <charset val="134"/>
      <scheme val="minor"/>
    </font>
    <font>
      <sz val="2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  <scheme val="major"/>
    </font>
    <font>
      <sz val="12"/>
      <name val="Times New Roman"/>
      <charset val="134"/>
    </font>
    <font>
      <b/>
      <sz val="12"/>
      <name val="宋体"/>
      <charset val="134"/>
    </font>
    <font>
      <sz val="22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41" applyFont="1" applyFill="1" applyAlignment="1">
      <alignment vertical="center"/>
    </xf>
    <xf numFmtId="0" fontId="2" fillId="0" borderId="0" xfId="41" applyFont="1" applyFill="1" applyAlignment="1">
      <alignment vertical="center"/>
    </xf>
    <xf numFmtId="0" fontId="3" fillId="0" borderId="0" xfId="41" applyFont="1" applyFill="1" applyAlignment="1">
      <alignment vertical="center"/>
    </xf>
    <xf numFmtId="0" fontId="3" fillId="0" borderId="0" xfId="41" applyFont="1" applyFill="1"/>
    <xf numFmtId="0" fontId="4" fillId="0" borderId="0" xfId="41" applyFont="1" applyFill="1"/>
    <xf numFmtId="0" fontId="4" fillId="0" borderId="0" xfId="41" applyFill="1"/>
    <xf numFmtId="0" fontId="5" fillId="0" borderId="0" xfId="41" applyFont="1" applyFill="1"/>
    <xf numFmtId="0" fontId="4" fillId="0" borderId="0" xfId="0" applyFont="1" applyFill="1" applyAlignment="1"/>
    <xf numFmtId="0" fontId="6" fillId="0" borderId="0" xfId="50" applyFont="1" applyFill="1" applyAlignment="1">
      <alignment horizontal="center" vertical="center"/>
    </xf>
    <xf numFmtId="0" fontId="4" fillId="0" borderId="0" xfId="50" applyFill="1"/>
    <xf numFmtId="0" fontId="4" fillId="0" borderId="0" xfId="50" applyFont="1" applyFill="1"/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176" fontId="4" fillId="0" borderId="3" xfId="50" applyNumberFormat="1" applyFont="1" applyFill="1" applyBorder="1" applyAlignment="1">
      <alignment horizontal="center" vertical="center" wrapText="1"/>
    </xf>
    <xf numFmtId="176" fontId="4" fillId="0" borderId="4" xfId="50" applyNumberFormat="1" applyFont="1" applyFill="1" applyBorder="1" applyAlignment="1">
      <alignment horizontal="center" vertical="center" wrapText="1"/>
    </xf>
    <xf numFmtId="176" fontId="4" fillId="0" borderId="5" xfId="50" applyNumberFormat="1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 wrapText="1"/>
    </xf>
    <xf numFmtId="176" fontId="4" fillId="0" borderId="6" xfId="50" applyNumberFormat="1" applyFont="1" applyFill="1" applyBorder="1" applyAlignment="1">
      <alignment horizontal="center" vertical="center" wrapText="1"/>
    </xf>
    <xf numFmtId="10" fontId="4" fillId="0" borderId="6" xfId="50" applyNumberFormat="1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/>
    </xf>
    <xf numFmtId="176" fontId="4" fillId="0" borderId="7" xfId="50" applyNumberFormat="1" applyFont="1" applyFill="1" applyBorder="1" applyAlignment="1">
      <alignment horizontal="center" vertical="center" wrapText="1"/>
    </xf>
    <xf numFmtId="176" fontId="7" fillId="0" borderId="6" xfId="50" applyNumberFormat="1" applyFont="1" applyFill="1" applyBorder="1" applyAlignment="1">
      <alignment horizontal="center" vertical="center"/>
    </xf>
    <xf numFmtId="0" fontId="4" fillId="0" borderId="6" xfId="41" applyFont="1" applyFill="1" applyBorder="1" applyAlignment="1">
      <alignment vertical="center"/>
    </xf>
    <xf numFmtId="41" fontId="4" fillId="0" borderId="6" xfId="41" applyNumberFormat="1" applyFont="1" applyFill="1" applyBorder="1" applyAlignment="1">
      <alignment horizontal="center" vertical="center" wrapText="1"/>
    </xf>
    <xf numFmtId="9" fontId="4" fillId="0" borderId="6" xfId="41" applyNumberFormat="1" applyFont="1" applyFill="1" applyBorder="1" applyAlignment="1">
      <alignment horizontal="center" vertical="center" wrapText="1"/>
    </xf>
    <xf numFmtId="177" fontId="4" fillId="0" borderId="6" xfId="41" applyNumberFormat="1" applyFont="1" applyFill="1" applyBorder="1" applyAlignment="1">
      <alignment horizontal="center" vertical="center" wrapText="1"/>
    </xf>
    <xf numFmtId="0" fontId="4" fillId="0" borderId="6" xfId="41" applyFont="1" applyFill="1" applyBorder="1" applyAlignment="1">
      <alignment horizontal="left" vertical="center" indent="1"/>
    </xf>
    <xf numFmtId="41" fontId="4" fillId="0" borderId="6" xfId="50" applyNumberFormat="1" applyFont="1" applyFill="1" applyBorder="1" applyAlignment="1" applyProtection="1">
      <alignment horizontal="center" vertical="center" wrapText="1"/>
      <protection locked="0"/>
    </xf>
    <xf numFmtId="41" fontId="4" fillId="0" borderId="6" xfId="41" applyNumberFormat="1" applyFont="1" applyFill="1" applyBorder="1" applyAlignment="1" applyProtection="1">
      <alignment horizontal="center" vertical="center" wrapText="1"/>
      <protection locked="0"/>
    </xf>
    <xf numFmtId="41" fontId="4" fillId="0" borderId="6" xfId="50" applyNumberFormat="1" applyFont="1" applyFill="1" applyBorder="1" applyAlignment="1">
      <alignment horizontal="center" vertical="center" wrapText="1"/>
    </xf>
    <xf numFmtId="178" fontId="4" fillId="0" borderId="6" xfId="41" applyNumberFormat="1" applyFont="1" applyFill="1" applyBorder="1" applyAlignment="1">
      <alignment horizontal="center" vertical="center" wrapText="1"/>
    </xf>
    <xf numFmtId="0" fontId="4" fillId="0" borderId="6" xfId="41" applyFont="1" applyFill="1" applyBorder="1" applyAlignment="1">
      <alignment horizontal="left" vertical="center" wrapText="1" indent="1"/>
    </xf>
    <xf numFmtId="0" fontId="8" fillId="0" borderId="6" xfId="50" applyFont="1" applyFill="1" applyBorder="1" applyAlignment="1">
      <alignment horizontal="center" vertical="center"/>
    </xf>
    <xf numFmtId="41" fontId="8" fillId="0" borderId="6" xfId="50" applyNumberFormat="1" applyFont="1" applyFill="1" applyBorder="1" applyAlignment="1">
      <alignment horizontal="center" vertical="center" wrapText="1"/>
    </xf>
    <xf numFmtId="0" fontId="8" fillId="0" borderId="6" xfId="41" applyNumberFormat="1" applyFont="1" applyFill="1" applyBorder="1" applyAlignment="1" applyProtection="1">
      <alignment vertical="center"/>
      <protection locked="0"/>
    </xf>
    <xf numFmtId="41" fontId="8" fillId="0" borderId="6" xfId="41" applyNumberFormat="1" applyFont="1" applyFill="1" applyBorder="1" applyAlignment="1" applyProtection="1">
      <alignment horizontal="center" vertical="center" wrapText="1"/>
    </xf>
    <xf numFmtId="0" fontId="4" fillId="0" borderId="6" xfId="41" applyNumberFormat="1" applyFont="1" applyFill="1" applyBorder="1" applyAlignment="1" applyProtection="1">
      <alignment horizontal="left" vertical="center" wrapText="1" indent="1"/>
      <protection locked="0"/>
    </xf>
    <xf numFmtId="41" fontId="4" fillId="0" borderId="6" xfId="41" applyNumberFormat="1" applyFont="1" applyFill="1" applyBorder="1" applyAlignment="1" applyProtection="1">
      <alignment horizontal="center" vertical="center" wrapText="1"/>
    </xf>
    <xf numFmtId="0" fontId="4" fillId="0" borderId="6" xfId="41" applyNumberFormat="1" applyFont="1" applyFill="1" applyBorder="1" applyAlignment="1" applyProtection="1">
      <alignment horizontal="left" vertical="center" indent="2"/>
      <protection locked="0"/>
    </xf>
    <xf numFmtId="41" fontId="4" fillId="0" borderId="6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41" applyNumberFormat="1" applyFont="1" applyFill="1" applyBorder="1" applyAlignment="1" applyProtection="1">
      <alignment horizontal="left" vertical="center" indent="1"/>
      <protection locked="0"/>
    </xf>
    <xf numFmtId="41" fontId="4" fillId="0" borderId="6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1" applyFont="1" applyFill="1" applyAlignment="1">
      <alignment vertical="center"/>
    </xf>
    <xf numFmtId="0" fontId="10" fillId="0" borderId="0" xfId="41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市本级_宜春市二O一九年预算安排情况表（空表，有公式）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03年人大预算表（全省）_宜春市二O一九年预算安排情况表（空表，有公式）" xfId="50"/>
    <cellStyle name="常规_市本级" xfId="51"/>
    <cellStyle name="常规_2003年人大预算表（全省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zoomScale="145" zoomScaleNormal="145" workbookViewId="0">
      <selection activeCell="I31" sqref="I31"/>
    </sheetView>
  </sheetViews>
  <sheetFormatPr defaultColWidth="7" defaultRowHeight="14.25"/>
  <cols>
    <col min="1" max="1" width="27.025" style="6" customWidth="1"/>
    <col min="2" max="2" width="11.0916666666667" style="6" customWidth="1"/>
    <col min="3" max="3" width="9.375" style="5" hidden="1" customWidth="1"/>
    <col min="4" max="4" width="10.7583333333333" style="5" customWidth="1"/>
    <col min="5" max="5" width="9.375" style="5" hidden="1" customWidth="1"/>
    <col min="6" max="6" width="12.25" style="7" customWidth="1"/>
    <col min="7" max="7" width="15.75" style="7" customWidth="1"/>
    <col min="8" max="8" width="8" style="6" customWidth="1"/>
    <col min="9" max="9" width="12" style="6"/>
    <col min="10" max="16365" width="7" style="6"/>
    <col min="16366" max="16384" width="7" style="8"/>
  </cols>
  <sheetData>
    <row r="1" s="1" customFormat="1" ht="30" customHeight="1" spans="1:9">
      <c r="A1" s="9" t="s">
        <v>0</v>
      </c>
      <c r="B1" s="9"/>
      <c r="C1" s="9"/>
      <c r="D1" s="9"/>
      <c r="E1" s="9"/>
      <c r="F1" s="9"/>
      <c r="G1" s="9"/>
      <c r="I1" s="43"/>
    </row>
    <row r="2" ht="16" customHeight="1" spans="1:7">
      <c r="A2" s="10"/>
      <c r="B2" s="10"/>
      <c r="C2" s="11"/>
      <c r="D2" s="11"/>
      <c r="E2" s="11"/>
      <c r="F2" s="12" t="s">
        <v>1</v>
      </c>
      <c r="G2" s="12"/>
    </row>
    <row r="3" s="2" customFormat="1" ht="24" customHeight="1" spans="1:7">
      <c r="A3" s="13" t="s">
        <v>2</v>
      </c>
      <c r="B3" s="14" t="s">
        <v>3</v>
      </c>
      <c r="C3" s="15"/>
      <c r="D3" s="16"/>
      <c r="E3" s="17" t="s">
        <v>4</v>
      </c>
      <c r="F3" s="18" t="s">
        <v>5</v>
      </c>
      <c r="G3" s="19" t="s">
        <v>6</v>
      </c>
    </row>
    <row r="4" s="2" customFormat="1" ht="25" customHeight="1" spans="1:7">
      <c r="A4" s="20"/>
      <c r="B4" s="18" t="s">
        <v>7</v>
      </c>
      <c r="C4" s="18" t="s">
        <v>8</v>
      </c>
      <c r="D4" s="18" t="s">
        <v>9</v>
      </c>
      <c r="E4" s="21"/>
      <c r="F4" s="22"/>
      <c r="G4" s="19"/>
    </row>
    <row r="5" s="2" customFormat="1" ht="23" customHeight="1" spans="1:7">
      <c r="A5" s="23" t="s">
        <v>10</v>
      </c>
      <c r="B5" s="24">
        <f>SUM(B6:B20)</f>
        <v>139939</v>
      </c>
      <c r="C5" s="24">
        <f>SUM(C6:C20)</f>
        <v>115004</v>
      </c>
      <c r="D5" s="24">
        <f>SUM(D6:D20)</f>
        <v>115004</v>
      </c>
      <c r="E5" s="25">
        <f>D5/C5</f>
        <v>1</v>
      </c>
      <c r="F5" s="24">
        <f>SUM(F6:F20)</f>
        <v>105997</v>
      </c>
      <c r="G5" s="26">
        <f>IF(ISERROR(ROUNDDOWN((F5/D5-1)*100,2)),"",ROUNDDOWN((F5/D5-1)*100,2))</f>
        <v>-7.83</v>
      </c>
    </row>
    <row r="6" s="2" customFormat="1" ht="23" customHeight="1" spans="1:7">
      <c r="A6" s="27" t="s">
        <v>11</v>
      </c>
      <c r="B6" s="28">
        <v>66825</v>
      </c>
      <c r="C6" s="29">
        <v>69328</v>
      </c>
      <c r="D6" s="29">
        <v>69328</v>
      </c>
      <c r="E6" s="25">
        <f>D6/C6</f>
        <v>1</v>
      </c>
      <c r="F6" s="30">
        <v>58585</v>
      </c>
      <c r="G6" s="26">
        <f>IF(ISERROR(ROUNDDOWN((F6/D6-1)*100,2)),"",ROUNDDOWN((F6/D6-1)*100,2))</f>
        <v>-15.49</v>
      </c>
    </row>
    <row r="7" s="2" customFormat="1" ht="23" customHeight="1" spans="1:7">
      <c r="A7" s="27" t="s">
        <v>12</v>
      </c>
      <c r="B7" s="28">
        <v>9472</v>
      </c>
      <c r="C7" s="29">
        <v>8400</v>
      </c>
      <c r="D7" s="29">
        <v>8400</v>
      </c>
      <c r="E7" s="25">
        <f t="shared" ref="E7:E30" si="0">D7/C7</f>
        <v>1</v>
      </c>
      <c r="F7" s="30">
        <v>7896</v>
      </c>
      <c r="G7" s="26">
        <f t="shared" ref="G7:G40" si="1">IF(ISERROR(ROUNDDOWN((F7/D7-1)*100,2)),"",ROUNDDOWN((F7/D7-1)*100,2))</f>
        <v>-6</v>
      </c>
    </row>
    <row r="8" s="2" customFormat="1" ht="23" customHeight="1" spans="1:7">
      <c r="A8" s="27" t="s">
        <v>13</v>
      </c>
      <c r="B8" s="28">
        <v>3072</v>
      </c>
      <c r="C8" s="29">
        <v>2719</v>
      </c>
      <c r="D8" s="29">
        <v>2719</v>
      </c>
      <c r="E8" s="25">
        <f t="shared" si="0"/>
        <v>1</v>
      </c>
      <c r="F8" s="30">
        <v>2576</v>
      </c>
      <c r="G8" s="26">
        <f t="shared" si="1"/>
        <v>-5.25</v>
      </c>
    </row>
    <row r="9" s="2" customFormat="1" ht="23" customHeight="1" spans="1:7">
      <c r="A9" s="27" t="s">
        <v>14</v>
      </c>
      <c r="B9" s="28">
        <v>7600</v>
      </c>
      <c r="C9" s="29">
        <v>878</v>
      </c>
      <c r="D9" s="29">
        <v>878</v>
      </c>
      <c r="E9" s="25">
        <f t="shared" si="0"/>
        <v>1</v>
      </c>
      <c r="F9" s="30">
        <v>1000</v>
      </c>
      <c r="G9" s="26">
        <f t="shared" si="1"/>
        <v>13.89</v>
      </c>
    </row>
    <row r="10" s="2" customFormat="1" ht="23" customHeight="1" spans="1:7">
      <c r="A10" s="27" t="s">
        <v>15</v>
      </c>
      <c r="B10" s="28">
        <v>9910</v>
      </c>
      <c r="C10" s="29">
        <v>8748</v>
      </c>
      <c r="D10" s="29">
        <v>8748</v>
      </c>
      <c r="E10" s="25">
        <f t="shared" si="0"/>
        <v>1</v>
      </c>
      <c r="F10" s="30">
        <v>8100</v>
      </c>
      <c r="G10" s="26">
        <f t="shared" si="1"/>
        <v>-7.4</v>
      </c>
    </row>
    <row r="11" s="2" customFormat="1" ht="23" customHeight="1" spans="1:7">
      <c r="A11" s="27" t="s">
        <v>16</v>
      </c>
      <c r="B11" s="28">
        <v>3000</v>
      </c>
      <c r="C11" s="29">
        <v>1290</v>
      </c>
      <c r="D11" s="29">
        <v>1290</v>
      </c>
      <c r="E11" s="25">
        <f t="shared" si="0"/>
        <v>1</v>
      </c>
      <c r="F11" s="30">
        <v>1500</v>
      </c>
      <c r="G11" s="26">
        <f t="shared" si="1"/>
        <v>16.27</v>
      </c>
    </row>
    <row r="12" s="2" customFormat="1" ht="23" customHeight="1" spans="1:7">
      <c r="A12" s="27" t="s">
        <v>17</v>
      </c>
      <c r="B12" s="28">
        <v>1300</v>
      </c>
      <c r="C12" s="29">
        <v>1466</v>
      </c>
      <c r="D12" s="29">
        <v>1466</v>
      </c>
      <c r="E12" s="25">
        <f t="shared" si="0"/>
        <v>1</v>
      </c>
      <c r="F12" s="30">
        <v>1500</v>
      </c>
      <c r="G12" s="26">
        <f t="shared" si="1"/>
        <v>2.31</v>
      </c>
    </row>
    <row r="13" s="2" customFormat="1" ht="23" customHeight="1" spans="1:7">
      <c r="A13" s="27" t="s">
        <v>18</v>
      </c>
      <c r="B13" s="28">
        <v>6000</v>
      </c>
      <c r="C13" s="29">
        <v>2291</v>
      </c>
      <c r="D13" s="29">
        <v>2291</v>
      </c>
      <c r="E13" s="25">
        <f t="shared" si="0"/>
        <v>1</v>
      </c>
      <c r="F13" s="30">
        <v>3800</v>
      </c>
      <c r="G13" s="26">
        <f t="shared" si="1"/>
        <v>65.86</v>
      </c>
    </row>
    <row r="14" s="2" customFormat="1" ht="23" customHeight="1" spans="1:7">
      <c r="A14" s="27" t="s">
        <v>19</v>
      </c>
      <c r="B14" s="28">
        <v>9540</v>
      </c>
      <c r="C14" s="29">
        <v>3353</v>
      </c>
      <c r="D14" s="29">
        <v>3353</v>
      </c>
      <c r="E14" s="25">
        <f t="shared" si="0"/>
        <v>1</v>
      </c>
      <c r="F14" s="30">
        <v>3500</v>
      </c>
      <c r="G14" s="26">
        <f t="shared" si="1"/>
        <v>4.38</v>
      </c>
    </row>
    <row r="15" s="2" customFormat="1" ht="23" customHeight="1" spans="1:7">
      <c r="A15" s="27" t="s">
        <v>20</v>
      </c>
      <c r="B15" s="28">
        <v>2500</v>
      </c>
      <c r="C15" s="29">
        <v>4055</v>
      </c>
      <c r="D15" s="29">
        <v>4055</v>
      </c>
      <c r="E15" s="25">
        <f t="shared" si="0"/>
        <v>1</v>
      </c>
      <c r="F15" s="30">
        <v>4100</v>
      </c>
      <c r="G15" s="26">
        <f t="shared" si="1"/>
        <v>1.1</v>
      </c>
    </row>
    <row r="16" s="2" customFormat="1" ht="23" customHeight="1" spans="1:9">
      <c r="A16" s="27" t="s">
        <v>21</v>
      </c>
      <c r="B16" s="28">
        <v>3100</v>
      </c>
      <c r="C16" s="29">
        <v>2414</v>
      </c>
      <c r="D16" s="29">
        <v>2414</v>
      </c>
      <c r="E16" s="25">
        <f t="shared" si="0"/>
        <v>1</v>
      </c>
      <c r="F16" s="30">
        <v>2600</v>
      </c>
      <c r="G16" s="26">
        <f t="shared" si="1"/>
        <v>7.7</v>
      </c>
      <c r="I16" s="44"/>
    </row>
    <row r="17" s="2" customFormat="1" ht="23" customHeight="1" spans="1:9">
      <c r="A17" s="27" t="s">
        <v>22</v>
      </c>
      <c r="B17" s="28">
        <v>17500</v>
      </c>
      <c r="C17" s="29">
        <v>9938</v>
      </c>
      <c r="D17" s="29">
        <v>9938</v>
      </c>
      <c r="E17" s="25">
        <f t="shared" si="0"/>
        <v>1</v>
      </c>
      <c r="F17" s="30">
        <v>10700</v>
      </c>
      <c r="G17" s="26">
        <f t="shared" si="1"/>
        <v>7.66</v>
      </c>
      <c r="I17" s="44"/>
    </row>
    <row r="18" s="2" customFormat="1" ht="23" customHeight="1" spans="1:7">
      <c r="A18" s="27" t="s">
        <v>23</v>
      </c>
      <c r="B18" s="28"/>
      <c r="C18" s="29"/>
      <c r="D18" s="29"/>
      <c r="E18" s="25" t="e">
        <f t="shared" si="0"/>
        <v>#DIV/0!</v>
      </c>
      <c r="F18" s="30"/>
      <c r="G18" s="26" t="str">
        <f t="shared" si="1"/>
        <v/>
      </c>
    </row>
    <row r="19" s="2" customFormat="1" ht="23" customHeight="1" spans="1:7">
      <c r="A19" s="27" t="s">
        <v>24</v>
      </c>
      <c r="B19" s="28">
        <v>120</v>
      </c>
      <c r="C19" s="29">
        <v>124</v>
      </c>
      <c r="D19" s="29">
        <v>124</v>
      </c>
      <c r="E19" s="31">
        <f t="shared" si="0"/>
        <v>1</v>
      </c>
      <c r="F19" s="30">
        <v>140</v>
      </c>
      <c r="G19" s="26">
        <f t="shared" si="1"/>
        <v>12.9</v>
      </c>
    </row>
    <row r="20" s="2" customFormat="1" ht="23" customHeight="1" spans="1:7">
      <c r="A20" s="27" t="s">
        <v>25</v>
      </c>
      <c r="B20" s="28"/>
      <c r="C20" s="29"/>
      <c r="D20" s="29"/>
      <c r="E20" s="25" t="e">
        <f t="shared" si="0"/>
        <v>#DIV/0!</v>
      </c>
      <c r="F20" s="30"/>
      <c r="G20" s="26" t="str">
        <f t="shared" si="1"/>
        <v/>
      </c>
    </row>
    <row r="21" s="2" customFormat="1" ht="23" customHeight="1" spans="1:7">
      <c r="A21" s="23" t="s">
        <v>26</v>
      </c>
      <c r="B21" s="24">
        <f t="shared" ref="B21:F21" si="2">SUM(B22:B29)</f>
        <v>27300</v>
      </c>
      <c r="C21" s="24">
        <f t="shared" si="2"/>
        <v>41520</v>
      </c>
      <c r="D21" s="24">
        <f t="shared" si="2"/>
        <v>41520</v>
      </c>
      <c r="E21" s="25">
        <f t="shared" si="0"/>
        <v>1</v>
      </c>
      <c r="F21" s="24">
        <f t="shared" si="2"/>
        <v>41100</v>
      </c>
      <c r="G21" s="26">
        <f t="shared" si="1"/>
        <v>-1.01</v>
      </c>
    </row>
    <row r="22" s="2" customFormat="1" ht="23" customHeight="1" spans="1:7">
      <c r="A22" s="27" t="s">
        <v>27</v>
      </c>
      <c r="B22" s="28">
        <v>550</v>
      </c>
      <c r="C22" s="29">
        <v>6293</v>
      </c>
      <c r="D22" s="29">
        <v>6293</v>
      </c>
      <c r="E22" s="25">
        <f t="shared" si="0"/>
        <v>1</v>
      </c>
      <c r="F22" s="28">
        <v>5860</v>
      </c>
      <c r="G22" s="26">
        <f t="shared" si="1"/>
        <v>-6.88</v>
      </c>
    </row>
    <row r="23" s="2" customFormat="1" ht="23" customHeight="1" spans="1:7">
      <c r="A23" s="27" t="s">
        <v>28</v>
      </c>
      <c r="B23" s="28">
        <v>5050</v>
      </c>
      <c r="C23" s="29">
        <v>8502</v>
      </c>
      <c r="D23" s="29">
        <v>8502</v>
      </c>
      <c r="E23" s="31">
        <f t="shared" si="0"/>
        <v>1</v>
      </c>
      <c r="F23" s="28">
        <v>11500</v>
      </c>
      <c r="G23" s="26">
        <f t="shared" si="1"/>
        <v>35.26</v>
      </c>
    </row>
    <row r="24" s="2" customFormat="1" ht="23" customHeight="1" spans="1:7">
      <c r="A24" s="27" t="s">
        <v>29</v>
      </c>
      <c r="B24" s="28">
        <v>9700</v>
      </c>
      <c r="C24" s="29">
        <v>10501</v>
      </c>
      <c r="D24" s="29">
        <v>10501</v>
      </c>
      <c r="E24" s="31">
        <f t="shared" si="0"/>
        <v>1</v>
      </c>
      <c r="F24" s="28">
        <v>6400</v>
      </c>
      <c r="G24" s="26">
        <f t="shared" si="1"/>
        <v>-39.05</v>
      </c>
    </row>
    <row r="25" s="2" customFormat="1" ht="23" customHeight="1" spans="1:9">
      <c r="A25" s="27" t="s">
        <v>30</v>
      </c>
      <c r="B25" s="28"/>
      <c r="C25" s="29"/>
      <c r="D25" s="29"/>
      <c r="E25" s="25" t="e">
        <f t="shared" si="0"/>
        <v>#DIV/0!</v>
      </c>
      <c r="F25" s="28"/>
      <c r="G25" s="26" t="str">
        <f t="shared" si="1"/>
        <v/>
      </c>
      <c r="I25" s="44"/>
    </row>
    <row r="26" s="2" customFormat="1" ht="30" customHeight="1" spans="1:9">
      <c r="A26" s="32" t="s">
        <v>31</v>
      </c>
      <c r="B26" s="28">
        <v>9900</v>
      </c>
      <c r="C26" s="29">
        <v>15609</v>
      </c>
      <c r="D26" s="29">
        <v>15609</v>
      </c>
      <c r="E26" s="25">
        <f t="shared" si="0"/>
        <v>1</v>
      </c>
      <c r="F26" s="28">
        <v>10900</v>
      </c>
      <c r="G26" s="26">
        <f t="shared" si="1"/>
        <v>-30.16</v>
      </c>
      <c r="I26" s="44"/>
    </row>
    <row r="27" s="2" customFormat="1" ht="23" customHeight="1" spans="1:7">
      <c r="A27" s="27" t="s">
        <v>32</v>
      </c>
      <c r="B27" s="28"/>
      <c r="C27" s="29"/>
      <c r="D27" s="29"/>
      <c r="E27" s="25" t="e">
        <f t="shared" si="0"/>
        <v>#DIV/0!</v>
      </c>
      <c r="F27" s="28"/>
      <c r="G27" s="26" t="str">
        <f t="shared" si="1"/>
        <v/>
      </c>
    </row>
    <row r="28" s="3" customFormat="1" ht="23" customHeight="1" spans="1:9">
      <c r="A28" s="27" t="s">
        <v>33</v>
      </c>
      <c r="B28" s="28"/>
      <c r="C28" s="29"/>
      <c r="D28" s="29"/>
      <c r="E28" s="25" t="e">
        <f t="shared" si="0"/>
        <v>#DIV/0!</v>
      </c>
      <c r="F28" s="28"/>
      <c r="G28" s="26" t="str">
        <f t="shared" si="1"/>
        <v/>
      </c>
      <c r="I28" s="2"/>
    </row>
    <row r="29" s="2" customFormat="1" ht="23" customHeight="1" spans="1:7">
      <c r="A29" s="27" t="s">
        <v>34</v>
      </c>
      <c r="B29" s="28">
        <v>2100</v>
      </c>
      <c r="C29" s="29">
        <v>615</v>
      </c>
      <c r="D29" s="29">
        <v>615</v>
      </c>
      <c r="E29" s="31">
        <f t="shared" si="0"/>
        <v>1</v>
      </c>
      <c r="F29" s="28">
        <v>6440</v>
      </c>
      <c r="G29" s="26">
        <f t="shared" si="1"/>
        <v>947.15</v>
      </c>
    </row>
    <row r="30" s="2" customFormat="1" ht="23" customHeight="1" spans="1:7">
      <c r="A30" s="33" t="s">
        <v>35</v>
      </c>
      <c r="B30" s="34">
        <f t="shared" ref="B30:F30" si="3">B5+B21</f>
        <v>167239</v>
      </c>
      <c r="C30" s="34">
        <f t="shared" si="3"/>
        <v>156524</v>
      </c>
      <c r="D30" s="34">
        <f t="shared" si="3"/>
        <v>156524</v>
      </c>
      <c r="E30" s="25">
        <f t="shared" si="0"/>
        <v>1</v>
      </c>
      <c r="F30" s="34">
        <f t="shared" si="3"/>
        <v>147097</v>
      </c>
      <c r="G30" s="26">
        <f t="shared" si="1"/>
        <v>-6.02</v>
      </c>
    </row>
    <row r="31" s="2" customFormat="1" ht="23" customHeight="1" spans="1:7">
      <c r="A31" s="35" t="s">
        <v>36</v>
      </c>
      <c r="B31" s="36">
        <f>B32+B36+B37+B38+B39+B40</f>
        <v>169933</v>
      </c>
      <c r="C31" s="36">
        <f>C32+C36+C37+C38+C39+C40</f>
        <v>259901</v>
      </c>
      <c r="D31" s="36">
        <f>D32+D36+D37+D38+D39+D40</f>
        <v>259901</v>
      </c>
      <c r="E31" s="36">
        <f>E32+E36+E37+E38+E39+E40</f>
        <v>0</v>
      </c>
      <c r="F31" s="36">
        <f>F32+F36+F37+F38+F39+F40</f>
        <v>210376</v>
      </c>
      <c r="G31" s="26">
        <f t="shared" si="1"/>
        <v>-19.05</v>
      </c>
    </row>
    <row r="32" s="2" customFormat="1" ht="23" customHeight="1" spans="1:7">
      <c r="A32" s="37" t="s">
        <v>37</v>
      </c>
      <c r="B32" s="38">
        <v>135082</v>
      </c>
      <c r="C32" s="38">
        <v>171733</v>
      </c>
      <c r="D32" s="38">
        <v>171733</v>
      </c>
      <c r="E32" s="25"/>
      <c r="F32" s="38">
        <v>150842</v>
      </c>
      <c r="G32" s="26"/>
    </row>
    <row r="33" s="2" customFormat="1" ht="23" customHeight="1" spans="1:7">
      <c r="A33" s="39" t="s">
        <v>38</v>
      </c>
      <c r="B33" s="28">
        <v>11667</v>
      </c>
      <c r="C33" s="40">
        <v>11667</v>
      </c>
      <c r="D33" s="40">
        <v>11667</v>
      </c>
      <c r="E33" s="25"/>
      <c r="F33" s="28">
        <v>11667</v>
      </c>
      <c r="G33" s="26">
        <f>IF(ISERROR(ROUNDDOWN((F33/D33-1)*100,2)),"",ROUNDDOWN((F33/D33-1)*100,2))</f>
        <v>0</v>
      </c>
    </row>
    <row r="34" s="2" customFormat="1" ht="23" customHeight="1" spans="1:7">
      <c r="A34" s="39" t="s">
        <v>39</v>
      </c>
      <c r="B34" s="28">
        <v>87185</v>
      </c>
      <c r="C34" s="40">
        <v>130598</v>
      </c>
      <c r="D34" s="40">
        <v>130598</v>
      </c>
      <c r="E34" s="25"/>
      <c r="F34" s="28">
        <v>109175</v>
      </c>
      <c r="G34" s="26">
        <f>IF(ISERROR(ROUNDDOWN((F34/D34-1)*100,2)),"",ROUNDDOWN((F34/D34-1)*100,2))</f>
        <v>-16.4</v>
      </c>
    </row>
    <row r="35" s="2" customFormat="1" ht="23" customHeight="1" spans="1:7">
      <c r="A35" s="39" t="s">
        <v>40</v>
      </c>
      <c r="B35" s="28">
        <v>36230</v>
      </c>
      <c r="C35" s="40">
        <v>29468</v>
      </c>
      <c r="D35" s="40">
        <v>29468</v>
      </c>
      <c r="E35" s="25"/>
      <c r="F35" s="28">
        <v>30000</v>
      </c>
      <c r="G35" s="26">
        <f>IF(ISERROR(ROUNDDOWN((F35/D35-1)*100,2)),"",ROUNDDOWN((F35/D35-1)*100,2))</f>
        <v>1.8</v>
      </c>
    </row>
    <row r="36" s="2" customFormat="1" ht="23" customHeight="1" spans="1:7">
      <c r="A36" s="41" t="s">
        <v>41</v>
      </c>
      <c r="B36" s="28"/>
      <c r="C36" s="40"/>
      <c r="D36" s="40"/>
      <c r="E36" s="25"/>
      <c r="F36" s="28"/>
      <c r="G36" s="26" t="str">
        <f>IF(ISERROR(ROUNDDOWN((F36/D36-1)*100,2)),"",ROUNDDOWN((F36/D36-1)*100,2))</f>
        <v/>
      </c>
    </row>
    <row r="37" s="2" customFormat="1" ht="23" customHeight="1" spans="1:7">
      <c r="A37" s="41" t="s">
        <v>42</v>
      </c>
      <c r="B37" s="28">
        <v>6050</v>
      </c>
      <c r="C37" s="40">
        <v>6050</v>
      </c>
      <c r="D37" s="40">
        <v>6050</v>
      </c>
      <c r="E37" s="25"/>
      <c r="F37" s="28">
        <v>7692</v>
      </c>
      <c r="G37" s="26">
        <f>IF(ISERROR(ROUNDDOWN((F37/D37-1)*100,2)),"",ROUNDDOWN((F37/D37-1)*100,2))</f>
        <v>27.14</v>
      </c>
    </row>
    <row r="38" s="2" customFormat="1" ht="23" customHeight="1" spans="1:7">
      <c r="A38" s="41" t="s">
        <v>43</v>
      </c>
      <c r="B38" s="28">
        <v>12501</v>
      </c>
      <c r="C38" s="40">
        <v>48100</v>
      </c>
      <c r="D38" s="40">
        <v>48100</v>
      </c>
      <c r="E38" s="25"/>
      <c r="F38" s="28">
        <v>45260</v>
      </c>
      <c r="G38" s="26">
        <f>IF(ISERROR(ROUNDDOWN((F38/D38-1)*100,2)),"",ROUNDDOWN((F38/D38-1)*100,2))</f>
        <v>-5.9</v>
      </c>
    </row>
    <row r="39" s="2" customFormat="1" ht="23" customHeight="1" spans="1:7">
      <c r="A39" s="41" t="s">
        <v>44</v>
      </c>
      <c r="B39" s="28">
        <v>16300</v>
      </c>
      <c r="C39" s="42">
        <v>31518</v>
      </c>
      <c r="D39" s="42">
        <v>31518</v>
      </c>
      <c r="E39" s="25"/>
      <c r="F39" s="28">
        <v>6582</v>
      </c>
      <c r="G39" s="26">
        <f>IF(ISERROR(ROUNDDOWN((F39/D39-1)*100,2)),"",ROUNDDOWN((F39/D39-1)*100,2))</f>
        <v>-79.11</v>
      </c>
    </row>
    <row r="40" s="2" customFormat="1" ht="23" customHeight="1" spans="1:7">
      <c r="A40" s="41" t="s">
        <v>45</v>
      </c>
      <c r="B40" s="28"/>
      <c r="C40" s="40">
        <v>2500</v>
      </c>
      <c r="D40" s="40">
        <v>2500</v>
      </c>
      <c r="E40" s="25"/>
      <c r="F40" s="28"/>
      <c r="G40" s="26">
        <f>IF(ISERROR(ROUNDDOWN((F40/D40-1)*100,2)),"",ROUNDDOWN((F40/D40-1)*100,2))</f>
        <v>-100</v>
      </c>
    </row>
    <row r="41" s="4" customFormat="1" ht="23" customHeight="1" spans="1:7">
      <c r="A41" s="33" t="s">
        <v>46</v>
      </c>
      <c r="B41" s="34">
        <f>SUM(B30:B31)</f>
        <v>337172</v>
      </c>
      <c r="C41" s="34">
        <f t="shared" ref="B41:F41" si="4">SUM(C30:C31)</f>
        <v>416425</v>
      </c>
      <c r="D41" s="34">
        <f t="shared" si="4"/>
        <v>416425</v>
      </c>
      <c r="E41" s="25"/>
      <c r="F41" s="34">
        <f t="shared" si="4"/>
        <v>357473</v>
      </c>
      <c r="G41" s="26">
        <f>IF(ISERROR(ROUNDDOWN((F41/D41-1)*100,2)),"",ROUNDDOWN((F41/D41-1)*100,2))</f>
        <v>-14.15</v>
      </c>
    </row>
    <row r="42" s="5" customFormat="1" customHeight="1" spans="1:7">
      <c r="A42" s="6"/>
      <c r="B42" s="6"/>
      <c r="F42" s="7"/>
      <c r="G42" s="7"/>
    </row>
    <row r="43" s="5" customFormat="1" spans="1:7">
      <c r="A43" s="6"/>
      <c r="B43" s="6"/>
      <c r="F43" s="7"/>
      <c r="G43" s="7"/>
    </row>
    <row r="44" s="5" customFormat="1" spans="1:7">
      <c r="A44" s="6"/>
      <c r="B44" s="6"/>
      <c r="F44" s="7"/>
      <c r="G44" s="7"/>
    </row>
    <row r="45" s="5" customFormat="1" spans="1:7">
      <c r="A45" s="6"/>
      <c r="B45" s="6"/>
      <c r="F45" s="7"/>
      <c r="G45" s="7"/>
    </row>
    <row r="46" s="5" customFormat="1" spans="1:7">
      <c r="A46" s="6"/>
      <c r="B46" s="6"/>
      <c r="F46" s="7"/>
      <c r="G46" s="7"/>
    </row>
    <row r="47" s="5" customFormat="1" spans="1:7">
      <c r="A47" s="6"/>
      <c r="B47" s="6"/>
      <c r="F47" s="7"/>
      <c r="G47" s="7"/>
    </row>
    <row r="48" s="5" customFormat="1" spans="1:7">
      <c r="A48" s="6"/>
      <c r="B48" s="6"/>
      <c r="F48" s="7"/>
      <c r="G48" s="7"/>
    </row>
    <row r="49" s="5" customFormat="1" spans="1:7">
      <c r="A49" s="6"/>
      <c r="B49" s="6"/>
      <c r="F49" s="7"/>
      <c r="G49" s="7"/>
    </row>
    <row r="50" s="5" customFormat="1" spans="1:7">
      <c r="A50" s="6"/>
      <c r="B50" s="6"/>
      <c r="F50" s="7"/>
      <c r="G50" s="7"/>
    </row>
    <row r="51" s="5" customFormat="1" spans="1:7">
      <c r="A51" s="6"/>
      <c r="B51" s="6"/>
      <c r="F51" s="7"/>
      <c r="G51" s="7"/>
    </row>
    <row r="52" s="5" customFormat="1" spans="1:7">
      <c r="A52" s="6"/>
      <c r="B52" s="6"/>
      <c r="F52" s="7"/>
      <c r="G52" s="7"/>
    </row>
    <row r="53" s="5" customFormat="1" spans="1:7">
      <c r="A53" s="6"/>
      <c r="B53" s="6"/>
      <c r="F53" s="7"/>
      <c r="G53" s="7"/>
    </row>
    <row r="54" s="5" customFormat="1" spans="1:7">
      <c r="A54" s="6"/>
      <c r="B54" s="6"/>
      <c r="F54" s="7"/>
      <c r="G54" s="7"/>
    </row>
    <row r="55" s="5" customFormat="1" spans="1:7">
      <c r="A55" s="6"/>
      <c r="B55" s="6"/>
      <c r="F55" s="7"/>
      <c r="G55" s="7"/>
    </row>
    <row r="56" s="5" customFormat="1" spans="1:7">
      <c r="A56" s="6"/>
      <c r="B56" s="6"/>
      <c r="F56" s="7"/>
      <c r="G56" s="7"/>
    </row>
    <row r="57" s="5" customFormat="1" spans="1:7">
      <c r="A57" s="6"/>
      <c r="B57" s="6"/>
      <c r="F57" s="7"/>
      <c r="G57" s="7"/>
    </row>
    <row r="58" s="5" customFormat="1" spans="1:7">
      <c r="A58" s="6"/>
      <c r="B58" s="6"/>
      <c r="F58" s="7"/>
      <c r="G58" s="7"/>
    </row>
    <row r="59" s="5" customFormat="1" spans="1:7">
      <c r="A59" s="6"/>
      <c r="B59" s="6"/>
      <c r="F59" s="7"/>
      <c r="G59" s="7"/>
    </row>
    <row r="60" s="5" customFormat="1" spans="1:7">
      <c r="A60" s="6"/>
      <c r="B60" s="6"/>
      <c r="F60" s="7"/>
      <c r="G60" s="7"/>
    </row>
    <row r="61" s="5" customFormat="1" spans="1:7">
      <c r="A61" s="6"/>
      <c r="B61" s="6"/>
      <c r="F61" s="7"/>
      <c r="G61" s="7"/>
    </row>
    <row r="62" s="5" customFormat="1" spans="1:7">
      <c r="A62" s="6"/>
      <c r="B62" s="6"/>
      <c r="F62" s="7"/>
      <c r="G62" s="7"/>
    </row>
    <row r="63" s="5" customFormat="1" spans="1:7">
      <c r="A63" s="6"/>
      <c r="B63" s="6"/>
      <c r="F63" s="7"/>
      <c r="G63" s="7"/>
    </row>
    <row r="64" s="5" customFormat="1" spans="1:7">
      <c r="A64" s="6"/>
      <c r="B64" s="6"/>
      <c r="F64" s="7"/>
      <c r="G64" s="7"/>
    </row>
    <row r="65" s="5" customFormat="1" spans="1:7">
      <c r="A65" s="6"/>
      <c r="B65" s="6"/>
      <c r="F65" s="7"/>
      <c r="G65" s="7"/>
    </row>
    <row r="66" s="5" customFormat="1" spans="1:7">
      <c r="A66" s="6"/>
      <c r="B66" s="6"/>
      <c r="F66" s="7"/>
      <c r="G66" s="7"/>
    </row>
    <row r="67" s="5" customFormat="1" spans="1:7">
      <c r="A67" s="6"/>
      <c r="B67" s="6"/>
      <c r="F67" s="7"/>
      <c r="G67" s="7"/>
    </row>
    <row r="68" s="5" customFormat="1" spans="1:7">
      <c r="A68" s="6"/>
      <c r="B68" s="6"/>
      <c r="F68" s="7"/>
      <c r="G68" s="7"/>
    </row>
  </sheetData>
  <mergeCells count="7">
    <mergeCell ref="A1:G1"/>
    <mergeCell ref="F2:G2"/>
    <mergeCell ref="B3:D3"/>
    <mergeCell ref="A3:A4"/>
    <mergeCell ref="E3:E4"/>
    <mergeCell ref="F3:F4"/>
    <mergeCell ref="G3:G4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2020-06-02T06:52:00Z</dcterms:created>
  <dcterms:modified xsi:type="dcterms:W3CDTF">2021-02-07T02:21:57Z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